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P&amp;A\FY19\FY19 Operating Plan and Budget\FY19 OP and Bud-Publication\4_ICANN_Develop thru Adoption\4_BOARD_ADOPTED_Documents\DOCUMENT_6_Excel Projects\"/>
    </mc:Choice>
  </mc:AlternateContent>
  <bookViews>
    <workbookView xWindow="0" yWindow="0" windowWidth="25200" windowHeight="10980" activeTab="1"/>
  </bookViews>
  <sheets>
    <sheet name="Publish - Port .xls" sheetId="1" r:id="rId1"/>
    <sheet name="Publish - Proj .xl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l2">#REF!</definedName>
    <definedName name="___pl12">#REF!</definedName>
    <definedName name="__pl2">#REF!</definedName>
    <definedName name="_xlnm._FilterDatabase" localSheetId="0" hidden="1">'Publish - Port .xls'!$A$5:$L$75</definedName>
    <definedName name="_xlnm._FilterDatabase" localSheetId="1" hidden="1">'Publish - Proj .xls'!$A$5:$O$296</definedName>
    <definedName name="_pl12">#REF!</definedName>
    <definedName name="_pl2">#REF!</definedName>
    <definedName name="a">'[1]Code-Ref'!#REF!</definedName>
    <definedName name="aa">#REF!</definedName>
    <definedName name="Admin">[2]Lookups_List!$O$1:$O$54</definedName>
    <definedName name="adsdfasfd">#REF!</definedName>
    <definedName name="adsfa">#REF!</definedName>
    <definedName name="asdf">#REF!</definedName>
    <definedName name="asdfas">#REF!</definedName>
    <definedName name="b">#REF!</definedName>
    <definedName name="BDGTMO">'[3]FY14 Budget'!$NG$3</definedName>
    <definedName name="Capital">[2]Lookups_List!$Q$1:$Q$19</definedName>
    <definedName name="Category_Type">[4]Lists!$A$3:$A$14</definedName>
    <definedName name="dadadasd">#REF!</definedName>
    <definedName name="dasdasda">#REF!</definedName>
    <definedName name="DATASET">#REF!</definedName>
    <definedName name="Departments">'[5]drop down data'!$A$2:$A$22</definedName>
    <definedName name="dv">#REF!</definedName>
    <definedName name="ef">#REF!</definedName>
    <definedName name="efEQF">#REF!</definedName>
    <definedName name="erfg">#REF!</definedName>
    <definedName name="FCASTMO">'[3]FY14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'[6]Project Tracking'!$A$71:$A$79</definedName>
    <definedName name="FVerticalAxis">#REF!</definedName>
    <definedName name="HTML_OS" hidden="1">0</definedName>
    <definedName name="HTML_PathFile" hidden="1">"W:\MSOFFICE\isq1rel2.htm"</definedName>
    <definedName name="HTML_Title" hidden="1">""</definedName>
    <definedName name="InitialContact">'[6]Project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'[7]drop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cation">[2]Lookups_List!$U$1:$U$40</definedName>
    <definedName name="Log_status">'[6]Project Tracking'!#REF!</definedName>
    <definedName name="LSP">'[7]drop down data'!$E$2:$E$11</definedName>
    <definedName name="Month">'[6]Project Tracking'!$A$165:$A$177</definedName>
    <definedName name="Month1_Ending_Bal">#REF!</definedName>
    <definedName name="monthName">[8]Settings!$G$6</definedName>
    <definedName name="Name">[9]Lists!$C$1:$G$61</definedName>
    <definedName name="Orgs">'[6]Project Tracking'!$A$2:$A$7</definedName>
    <definedName name="Orgs2">'[10]Data for drop downs'!$A$2:$A$6</definedName>
    <definedName name="Payroll_Type">[2]Lookups_List!$AK$1:$AK$8</definedName>
    <definedName name="pl">#REF!</definedName>
    <definedName name="plall">#REF!</definedName>
    <definedName name="_xlnm.Print_Area" localSheetId="0">'Publish - Port .xls'!$A$1:$L$76</definedName>
    <definedName name="_xlnm.Print_Area" localSheetId="1">'Publish - Proj .xls'!$A$1:$O$298</definedName>
    <definedName name="_xlnm.Print_Titles" localSheetId="0">'Publish - Port .xls'!$5:$5</definedName>
    <definedName name="_xlnm.Print_Titles" localSheetId="1">'Publish - Proj .xls'!$5:$5</definedName>
    <definedName name="Prof_Svcs">[2]Lookups_List!$M$1:$M$30</definedName>
    <definedName name="Project_Code">[2]Workfront!$A$3:$A$3000</definedName>
    <definedName name="project1">'[1]Code-Ref'!#REF!</definedName>
    <definedName name="PStatus">'[7]drop down data'!$G$2:$G$10</definedName>
    <definedName name="qerewqrfwe">#REF!</definedName>
    <definedName name="QuartersFY">'[7]drop down data'!$A$28:$A$33</definedName>
    <definedName name="qwe">#REF!</definedName>
    <definedName name="rehgera">#REF!</definedName>
    <definedName name="SalesArea">'[6]Project Tracking'!$A$119:$A$146</definedName>
    <definedName name="sd">#REF!</definedName>
    <definedName name="sdfsdf">'[11]Cash Flow'!#REF!</definedName>
    <definedName name="sdfsfd">'[11]Cash Flow'!#REF!</definedName>
    <definedName name="sdv">#REF!</definedName>
    <definedName name="Space_Catering">[2]Lookups_List!$K$1:$K$23</definedName>
    <definedName name="ST">#REF!</definedName>
    <definedName name="Status">'[6]Project Tracking'!$A$103:$A$111</definedName>
    <definedName name="Theatres">'[6]Project Tracking'!$A$15:$A$21</definedName>
    <definedName name="Theatres2">'[10]Data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Travel">'[2]Travel Categories'!$B$1:$B$84</definedName>
    <definedName name="Vendors">'[6]Project Tracking'!$A$82:$A$100</definedName>
    <definedName name="WEFqfe">#REF!</definedName>
    <definedName name="weqfweqf">#REF!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5" i="2" l="1"/>
  <c r="O292" i="2"/>
  <c r="L291" i="2"/>
  <c r="L290" i="2"/>
  <c r="K294" i="2"/>
  <c r="H294" i="2"/>
  <c r="B287" i="2"/>
  <c r="M286" i="2"/>
  <c r="K286" i="2"/>
  <c r="I286" i="2"/>
  <c r="C286" i="2"/>
  <c r="L285" i="2"/>
  <c r="L284" i="2"/>
  <c r="L283" i="2"/>
  <c r="O283" i="2"/>
  <c r="L282" i="2"/>
  <c r="L281" i="2"/>
  <c r="O281" i="2"/>
  <c r="L280" i="2"/>
  <c r="O280" i="2"/>
  <c r="L279" i="2"/>
  <c r="N278" i="2"/>
  <c r="J278" i="2"/>
  <c r="H278" i="2"/>
  <c r="C278" i="2"/>
  <c r="L277" i="2"/>
  <c r="O277" i="2"/>
  <c r="K278" i="2"/>
  <c r="K287" i="2" s="1"/>
  <c r="B275" i="2"/>
  <c r="N274" i="2"/>
  <c r="J274" i="2"/>
  <c r="H274" i="2"/>
  <c r="C274" i="2"/>
  <c r="L273" i="2"/>
  <c r="L272" i="2"/>
  <c r="O272" i="2"/>
  <c r="K274" i="2"/>
  <c r="M270" i="2"/>
  <c r="K270" i="2"/>
  <c r="I270" i="2"/>
  <c r="C270" i="2"/>
  <c r="L269" i="2"/>
  <c r="O269" i="2"/>
  <c r="L268" i="2"/>
  <c r="O268" i="2" s="1"/>
  <c r="L267" i="2"/>
  <c r="L266" i="2"/>
  <c r="O266" i="2"/>
  <c r="L265" i="2"/>
  <c r="O265" i="2" s="1"/>
  <c r="C263" i="2"/>
  <c r="L262" i="2"/>
  <c r="L261" i="2"/>
  <c r="O261" i="2"/>
  <c r="L260" i="2"/>
  <c r="L259" i="2"/>
  <c r="O259" i="2" s="1"/>
  <c r="L258" i="2"/>
  <c r="O258" i="2"/>
  <c r="H263" i="2"/>
  <c r="L257" i="2"/>
  <c r="L256" i="2"/>
  <c r="O256" i="2"/>
  <c r="L255" i="2"/>
  <c r="O255" i="2" s="1"/>
  <c r="L254" i="2"/>
  <c r="O254" i="2" s="1"/>
  <c r="K263" i="2"/>
  <c r="N253" i="2"/>
  <c r="J253" i="2"/>
  <c r="H253" i="2"/>
  <c r="C253" i="2"/>
  <c r="L252" i="2"/>
  <c r="O252" i="2" s="1"/>
  <c r="L251" i="2"/>
  <c r="L250" i="2"/>
  <c r="O250" i="2" s="1"/>
  <c r="L249" i="2"/>
  <c r="O249" i="2" s="1"/>
  <c r="M247" i="2"/>
  <c r="K247" i="2"/>
  <c r="I247" i="2"/>
  <c r="C247" i="2"/>
  <c r="L246" i="2"/>
  <c r="O246" i="2" s="1"/>
  <c r="L245" i="2"/>
  <c r="O245" i="2"/>
  <c r="H247" i="2"/>
  <c r="B243" i="2"/>
  <c r="M242" i="2"/>
  <c r="K242" i="2"/>
  <c r="I242" i="2"/>
  <c r="C242" i="2"/>
  <c r="L241" i="2"/>
  <c r="O241" i="2"/>
  <c r="L240" i="2"/>
  <c r="O240" i="2"/>
  <c r="L239" i="2"/>
  <c r="O239" i="2"/>
  <c r="L238" i="2"/>
  <c r="H242" i="2"/>
  <c r="N237" i="2"/>
  <c r="J237" i="2"/>
  <c r="H237" i="2"/>
  <c r="C237" i="2"/>
  <c r="L236" i="2"/>
  <c r="O236" i="2"/>
  <c r="L235" i="2"/>
  <c r="O235" i="2"/>
  <c r="L234" i="2"/>
  <c r="O234" i="2" s="1"/>
  <c r="K237" i="2"/>
  <c r="B231" i="2"/>
  <c r="N230" i="2"/>
  <c r="J230" i="2"/>
  <c r="H230" i="2"/>
  <c r="C230" i="2"/>
  <c r="L229" i="2"/>
  <c r="L228" i="2"/>
  <c r="O228" i="2" s="1"/>
  <c r="L227" i="2"/>
  <c r="O227" i="2" s="1"/>
  <c r="L226" i="2"/>
  <c r="O226" i="2" s="1"/>
  <c r="L225" i="2"/>
  <c r="O225" i="2"/>
  <c r="L224" i="2"/>
  <c r="O224" i="2" s="1"/>
  <c r="M222" i="2"/>
  <c r="K222" i="2"/>
  <c r="I222" i="2"/>
  <c r="C222" i="2"/>
  <c r="L221" i="2"/>
  <c r="L220" i="2"/>
  <c r="N219" i="2"/>
  <c r="B219" i="2"/>
  <c r="M218" i="2"/>
  <c r="K218" i="2"/>
  <c r="K219" i="2" s="1"/>
  <c r="I218" i="2"/>
  <c r="C218" i="2"/>
  <c r="N218" i="2"/>
  <c r="L217" i="2"/>
  <c r="H218" i="2"/>
  <c r="H219" i="2" s="1"/>
  <c r="B216" i="2"/>
  <c r="M215" i="2"/>
  <c r="K215" i="2"/>
  <c r="K216" i="2" s="1"/>
  <c r="I215" i="2"/>
  <c r="I216" i="2" s="1"/>
  <c r="C215" i="2"/>
  <c r="L214" i="2"/>
  <c r="L213" i="2"/>
  <c r="H215" i="2"/>
  <c r="H216" i="2" s="1"/>
  <c r="B212" i="2"/>
  <c r="K211" i="2"/>
  <c r="K212" i="2" s="1"/>
  <c r="I211" i="2"/>
  <c r="C211" i="2"/>
  <c r="N211" i="2"/>
  <c r="N212" i="2" s="1"/>
  <c r="J211" i="2"/>
  <c r="J212" i="2" s="1"/>
  <c r="H211" i="2"/>
  <c r="H212" i="2" s="1"/>
  <c r="B208" i="2"/>
  <c r="K207" i="2"/>
  <c r="C207" i="2"/>
  <c r="L206" i="2"/>
  <c r="L205" i="2"/>
  <c r="L204" i="2"/>
  <c r="O204" i="2" s="1"/>
  <c r="L202" i="2"/>
  <c r="O202" i="2" s="1"/>
  <c r="L201" i="2"/>
  <c r="L200" i="2"/>
  <c r="O200" i="2" s="1"/>
  <c r="L199" i="2"/>
  <c r="L198" i="2"/>
  <c r="L197" i="2"/>
  <c r="L196" i="2"/>
  <c r="O196" i="2" s="1"/>
  <c r="L195" i="2"/>
  <c r="L194" i="2"/>
  <c r="I207" i="2"/>
  <c r="H207" i="2"/>
  <c r="M193" i="2"/>
  <c r="C193" i="2"/>
  <c r="L192" i="2"/>
  <c r="O192" i="2" s="1"/>
  <c r="L191" i="2"/>
  <c r="N193" i="2"/>
  <c r="L190" i="2"/>
  <c r="L189" i="2"/>
  <c r="L188" i="2"/>
  <c r="K193" i="2"/>
  <c r="J193" i="2"/>
  <c r="B187" i="2"/>
  <c r="J186" i="2"/>
  <c r="C186" i="2"/>
  <c r="L184" i="2"/>
  <c r="L183" i="2"/>
  <c r="L182" i="2"/>
  <c r="L180" i="2"/>
  <c r="N186" i="2"/>
  <c r="L179" i="2"/>
  <c r="O179" i="2" s="1"/>
  <c r="M186" i="2"/>
  <c r="L178" i="2"/>
  <c r="N177" i="2"/>
  <c r="J177" i="2"/>
  <c r="C177" i="2"/>
  <c r="L176" i="2"/>
  <c r="K177" i="2"/>
  <c r="H177" i="2"/>
  <c r="K174" i="2"/>
  <c r="C174" i="2"/>
  <c r="L173" i="2"/>
  <c r="O173" i="2"/>
  <c r="L172" i="2"/>
  <c r="O172" i="2"/>
  <c r="L171" i="2"/>
  <c r="L170" i="2"/>
  <c r="O170" i="2" s="1"/>
  <c r="L169" i="2"/>
  <c r="H174" i="2"/>
  <c r="B167" i="2"/>
  <c r="C166" i="2"/>
  <c r="N166" i="2"/>
  <c r="J166" i="2"/>
  <c r="L164" i="2"/>
  <c r="O164" i="2" s="1"/>
  <c r="H166" i="2"/>
  <c r="M162" i="2"/>
  <c r="C162" i="2"/>
  <c r="L161" i="2"/>
  <c r="H162" i="2"/>
  <c r="K162" i="2"/>
  <c r="C159" i="2"/>
  <c r="L158" i="2"/>
  <c r="J159" i="2"/>
  <c r="L157" i="2"/>
  <c r="L155" i="2"/>
  <c r="O155" i="2" s="1"/>
  <c r="H159" i="2"/>
  <c r="N159" i="2"/>
  <c r="B152" i="2"/>
  <c r="H151" i="2"/>
  <c r="C151" i="2"/>
  <c r="L150" i="2"/>
  <c r="O150" i="2"/>
  <c r="L149" i="2"/>
  <c r="O149" i="2"/>
  <c r="L148" i="2"/>
  <c r="O148" i="2"/>
  <c r="L147" i="2"/>
  <c r="O147" i="2"/>
  <c r="L146" i="2"/>
  <c r="O146" i="2"/>
  <c r="L145" i="2"/>
  <c r="O145" i="2"/>
  <c r="N151" i="2"/>
  <c r="J151" i="2"/>
  <c r="L143" i="2"/>
  <c r="M142" i="2"/>
  <c r="I142" i="2"/>
  <c r="C142" i="2"/>
  <c r="L141" i="2"/>
  <c r="O141" i="2"/>
  <c r="L140" i="2"/>
  <c r="O140" i="2"/>
  <c r="K142" i="2"/>
  <c r="H142" i="2"/>
  <c r="H138" i="2"/>
  <c r="C138" i="2"/>
  <c r="N138" i="2"/>
  <c r="J138" i="2"/>
  <c r="L136" i="2"/>
  <c r="K138" i="2"/>
  <c r="M135" i="2"/>
  <c r="C135" i="2"/>
  <c r="L134" i="2"/>
  <c r="L133" i="2"/>
  <c r="O133" i="2" s="1"/>
  <c r="K135" i="2"/>
  <c r="L131" i="2"/>
  <c r="H135" i="2"/>
  <c r="K130" i="2"/>
  <c r="C130" i="2"/>
  <c r="L129" i="2"/>
  <c r="O129" i="2"/>
  <c r="J130" i="2"/>
  <c r="L127" i="2"/>
  <c r="N130" i="2"/>
  <c r="L126" i="2"/>
  <c r="L125" i="2"/>
  <c r="O125" i="2"/>
  <c r="I130" i="2"/>
  <c r="I124" i="2"/>
  <c r="C124" i="2"/>
  <c r="L123" i="2"/>
  <c r="O123" i="2" s="1"/>
  <c r="L122" i="2"/>
  <c r="L121" i="2"/>
  <c r="J124" i="2"/>
  <c r="L120" i="2"/>
  <c r="B119" i="2"/>
  <c r="C118" i="2"/>
  <c r="L117" i="2"/>
  <c r="L116" i="2"/>
  <c r="O116" i="2"/>
  <c r="L115" i="2"/>
  <c r="L114" i="2"/>
  <c r="O114" i="2" s="1"/>
  <c r="L113" i="2"/>
  <c r="H118" i="2"/>
  <c r="K118" i="2"/>
  <c r="J118" i="2"/>
  <c r="I111" i="2"/>
  <c r="C111" i="2"/>
  <c r="L110" i="2"/>
  <c r="L109" i="2"/>
  <c r="O109" i="2"/>
  <c r="L107" i="2"/>
  <c r="O107" i="2"/>
  <c r="H111" i="2"/>
  <c r="N111" i="2"/>
  <c r="L105" i="2"/>
  <c r="B104" i="2"/>
  <c r="K103" i="2"/>
  <c r="C103" i="2"/>
  <c r="L102" i="2"/>
  <c r="O102" i="2"/>
  <c r="L100" i="2"/>
  <c r="O100" i="2"/>
  <c r="L99" i="2"/>
  <c r="L98" i="2"/>
  <c r="O98" i="2" s="1"/>
  <c r="L96" i="2"/>
  <c r="L95" i="2"/>
  <c r="L94" i="2"/>
  <c r="O94" i="2" s="1"/>
  <c r="N103" i="2"/>
  <c r="J103" i="2"/>
  <c r="L92" i="2"/>
  <c r="O92" i="2" s="1"/>
  <c r="M91" i="2"/>
  <c r="C91" i="2"/>
  <c r="L90" i="2"/>
  <c r="J91" i="2"/>
  <c r="L89" i="2"/>
  <c r="L88" i="2"/>
  <c r="O88" i="2" s="1"/>
  <c r="K91" i="2"/>
  <c r="H91" i="2"/>
  <c r="C87" i="2"/>
  <c r="L85" i="2"/>
  <c r="O85" i="2" s="1"/>
  <c r="L84" i="2"/>
  <c r="O84" i="2"/>
  <c r="L83" i="2"/>
  <c r="O83" i="2" s="1"/>
  <c r="L82" i="2"/>
  <c r="O82" i="2" s="1"/>
  <c r="L81" i="2"/>
  <c r="O81" i="2" s="1"/>
  <c r="L80" i="2"/>
  <c r="O80" i="2"/>
  <c r="L79" i="2"/>
  <c r="L78" i="2"/>
  <c r="O78" i="2"/>
  <c r="H87" i="2"/>
  <c r="K76" i="2"/>
  <c r="C76" i="2"/>
  <c r="L75" i="2"/>
  <c r="L74" i="2"/>
  <c r="L73" i="2"/>
  <c r="N76" i="2"/>
  <c r="J76" i="2"/>
  <c r="M76" i="2"/>
  <c r="L71" i="2"/>
  <c r="O71" i="2" s="1"/>
  <c r="I76" i="2"/>
  <c r="N70" i="2"/>
  <c r="J70" i="2"/>
  <c r="C70" i="2"/>
  <c r="L69" i="2"/>
  <c r="O69" i="2" s="1"/>
  <c r="L67" i="2"/>
  <c r="K70" i="2"/>
  <c r="H70" i="2"/>
  <c r="B65" i="2"/>
  <c r="N64" i="2"/>
  <c r="J64" i="2"/>
  <c r="C64" i="2"/>
  <c r="L63" i="2"/>
  <c r="O63" i="2"/>
  <c r="L61" i="2"/>
  <c r="O61" i="2" s="1"/>
  <c r="H64" i="2"/>
  <c r="C60" i="2"/>
  <c r="L59" i="2"/>
  <c r="L58" i="2"/>
  <c r="L56" i="2"/>
  <c r="O56" i="2"/>
  <c r="L54" i="2"/>
  <c r="O54" i="2" s="1"/>
  <c r="L53" i="2"/>
  <c r="L52" i="2"/>
  <c r="O52" i="2"/>
  <c r="L51" i="2"/>
  <c r="L50" i="2"/>
  <c r="O50" i="2" s="1"/>
  <c r="L49" i="2"/>
  <c r="L48" i="2"/>
  <c r="O48" i="2" s="1"/>
  <c r="N60" i="2"/>
  <c r="L47" i="2"/>
  <c r="O47" i="2"/>
  <c r="H60" i="2"/>
  <c r="B46" i="2"/>
  <c r="H45" i="2"/>
  <c r="C45" i="2"/>
  <c r="L44" i="2"/>
  <c r="L43" i="2"/>
  <c r="O43" i="2" s="1"/>
  <c r="L42" i="2"/>
  <c r="O42" i="2" s="1"/>
  <c r="L41" i="2"/>
  <c r="O41" i="2"/>
  <c r="L40" i="2"/>
  <c r="L39" i="2"/>
  <c r="O39" i="2"/>
  <c r="L38" i="2"/>
  <c r="O38" i="2" s="1"/>
  <c r="L37" i="2"/>
  <c r="O37" i="2"/>
  <c r="L36" i="2"/>
  <c r="L35" i="2"/>
  <c r="O35" i="2" s="1"/>
  <c r="L34" i="2"/>
  <c r="O34" i="2"/>
  <c r="L33" i="2"/>
  <c r="K45" i="2"/>
  <c r="N45" i="2"/>
  <c r="J45" i="2"/>
  <c r="K31" i="2"/>
  <c r="C31" i="2"/>
  <c r="L30" i="2"/>
  <c r="L29" i="2"/>
  <c r="O29" i="2"/>
  <c r="L28" i="2"/>
  <c r="N31" i="2"/>
  <c r="N46" i="2" s="1"/>
  <c r="L27" i="2"/>
  <c r="M31" i="2"/>
  <c r="L26" i="2"/>
  <c r="O26" i="2"/>
  <c r="N24" i="2"/>
  <c r="J24" i="2"/>
  <c r="C24" i="2"/>
  <c r="L23" i="2"/>
  <c r="O23" i="2"/>
  <c r="L22" i="2"/>
  <c r="L21" i="2"/>
  <c r="O21" i="2" s="1"/>
  <c r="L20" i="2"/>
  <c r="O20" i="2"/>
  <c r="L19" i="2"/>
  <c r="O19" i="2" s="1"/>
  <c r="L18" i="2"/>
  <c r="L17" i="2"/>
  <c r="O17" i="2" s="1"/>
  <c r="L16" i="2"/>
  <c r="O16" i="2" s="1"/>
  <c r="L15" i="2"/>
  <c r="O15" i="2" s="1"/>
  <c r="L14" i="2"/>
  <c r="L13" i="2"/>
  <c r="H24" i="2"/>
  <c r="C11" i="2"/>
  <c r="L9" i="2"/>
  <c r="L7" i="2"/>
  <c r="K11" i="2"/>
  <c r="L71" i="1"/>
  <c r="I70" i="1"/>
  <c r="L70" i="1" s="1"/>
  <c r="I69" i="1"/>
  <c r="L69" i="1" s="1"/>
  <c r="I68" i="1"/>
  <c r="G73" i="1"/>
  <c r="F73" i="1"/>
  <c r="E73" i="1"/>
  <c r="K66" i="1"/>
  <c r="H66" i="1"/>
  <c r="G66" i="1"/>
  <c r="I65" i="1"/>
  <c r="L65" i="1" s="1"/>
  <c r="I64" i="1"/>
  <c r="F66" i="1"/>
  <c r="E66" i="1"/>
  <c r="I62" i="1"/>
  <c r="I61" i="1"/>
  <c r="L61" i="1"/>
  <c r="I60" i="1"/>
  <c r="L60" i="1" s="1"/>
  <c r="K63" i="1"/>
  <c r="J63" i="1"/>
  <c r="G63" i="1"/>
  <c r="F63" i="1"/>
  <c r="I58" i="1"/>
  <c r="H63" i="1"/>
  <c r="E63" i="1"/>
  <c r="H57" i="1"/>
  <c r="E57" i="1"/>
  <c r="E67" i="1" s="1"/>
  <c r="I56" i="1"/>
  <c r="L56" i="1" s="1"/>
  <c r="K57" i="1"/>
  <c r="I55" i="1"/>
  <c r="G57" i="1"/>
  <c r="G67" i="1" s="1"/>
  <c r="F57" i="1"/>
  <c r="H53" i="1"/>
  <c r="E53" i="1"/>
  <c r="I52" i="1"/>
  <c r="K53" i="1"/>
  <c r="I51" i="1"/>
  <c r="G53" i="1"/>
  <c r="F53" i="1"/>
  <c r="K50" i="1"/>
  <c r="H50" i="1"/>
  <c r="G50" i="1"/>
  <c r="J50" i="1"/>
  <c r="I50" i="1" s="1"/>
  <c r="I49" i="1"/>
  <c r="L49" i="1"/>
  <c r="F50" i="1"/>
  <c r="E50" i="1"/>
  <c r="J48" i="1"/>
  <c r="F48" i="1"/>
  <c r="E48" i="1"/>
  <c r="K48" i="1"/>
  <c r="I47" i="1"/>
  <c r="H48" i="1"/>
  <c r="G48" i="1"/>
  <c r="K46" i="1"/>
  <c r="H46" i="1"/>
  <c r="G46" i="1"/>
  <c r="J46" i="1"/>
  <c r="I45" i="1"/>
  <c r="L45" i="1" s="1"/>
  <c r="F46" i="1"/>
  <c r="E46" i="1"/>
  <c r="K43" i="1"/>
  <c r="J43" i="1"/>
  <c r="G43" i="1"/>
  <c r="F43" i="1"/>
  <c r="I42" i="1"/>
  <c r="I41" i="1"/>
  <c r="L41" i="1" s="1"/>
  <c r="E43" i="1"/>
  <c r="J40" i="1"/>
  <c r="F40" i="1"/>
  <c r="I39" i="1"/>
  <c r="K40" i="1"/>
  <c r="I37" i="1"/>
  <c r="L37" i="1" s="1"/>
  <c r="G40" i="1"/>
  <c r="E40" i="1"/>
  <c r="J36" i="1"/>
  <c r="F36" i="1"/>
  <c r="I35" i="1"/>
  <c r="I34" i="1"/>
  <c r="L34" i="1" s="1"/>
  <c r="K36" i="1"/>
  <c r="I33" i="1"/>
  <c r="L33" i="1"/>
  <c r="G36" i="1"/>
  <c r="E36" i="1"/>
  <c r="I30" i="1"/>
  <c r="L30" i="1"/>
  <c r="I29" i="1"/>
  <c r="L29" i="1" s="1"/>
  <c r="I28" i="1"/>
  <c r="K31" i="1"/>
  <c r="J31" i="1"/>
  <c r="G31" i="1"/>
  <c r="F31" i="1"/>
  <c r="I26" i="1"/>
  <c r="I25" i="1"/>
  <c r="L25" i="1" s="1"/>
  <c r="E31" i="1"/>
  <c r="J24" i="1"/>
  <c r="F24" i="1"/>
  <c r="E24" i="1"/>
  <c r="I23" i="1"/>
  <c r="K24" i="1"/>
  <c r="I22" i="1"/>
  <c r="H24" i="1"/>
  <c r="G24" i="1"/>
  <c r="I20" i="1"/>
  <c r="I19" i="1"/>
  <c r="L19" i="1" s="1"/>
  <c r="I18" i="1"/>
  <c r="I17" i="1"/>
  <c r="H21" i="1"/>
  <c r="E21" i="1"/>
  <c r="K21" i="1"/>
  <c r="I16" i="1"/>
  <c r="L16" i="1" s="1"/>
  <c r="G21" i="1"/>
  <c r="K14" i="1"/>
  <c r="H14" i="1"/>
  <c r="G14" i="1"/>
  <c r="I13" i="1"/>
  <c r="L13" i="1" s="1"/>
  <c r="I12" i="1"/>
  <c r="F14" i="1"/>
  <c r="E14" i="1"/>
  <c r="K11" i="1"/>
  <c r="J11" i="1"/>
  <c r="I11" i="1" s="1"/>
  <c r="G11" i="1"/>
  <c r="F11" i="1"/>
  <c r="I10" i="1"/>
  <c r="L10" i="1"/>
  <c r="I9" i="1"/>
  <c r="L9" i="1" s="1"/>
  <c r="E11" i="1"/>
  <c r="J8" i="1"/>
  <c r="F8" i="1"/>
  <c r="E8" i="1"/>
  <c r="I7" i="1"/>
  <c r="K8" i="1"/>
  <c r="I6" i="1"/>
  <c r="H8" i="1"/>
  <c r="G8" i="1"/>
  <c r="L263" i="2" l="1"/>
  <c r="H243" i="2"/>
  <c r="K46" i="2"/>
  <c r="H119" i="2"/>
  <c r="K243" i="2"/>
  <c r="I24" i="1"/>
  <c r="G44" i="1"/>
  <c r="H54" i="1"/>
  <c r="I63" i="1"/>
  <c r="L63" i="1" s="1"/>
  <c r="L50" i="1"/>
  <c r="G54" i="1"/>
  <c r="K67" i="1"/>
  <c r="H67" i="1"/>
  <c r="I43" i="1"/>
  <c r="I48" i="1"/>
  <c r="K15" i="1"/>
  <c r="G32" i="1"/>
  <c r="I40" i="1"/>
  <c r="G74" i="1"/>
  <c r="G15" i="1"/>
  <c r="L20" i="1"/>
  <c r="L23" i="1"/>
  <c r="E32" i="1"/>
  <c r="L28" i="1"/>
  <c r="K44" i="1"/>
  <c r="L35" i="1"/>
  <c r="L47" i="1"/>
  <c r="L7" i="1"/>
  <c r="I31" i="1"/>
  <c r="L39" i="1"/>
  <c r="E54" i="1"/>
  <c r="L52" i="1"/>
  <c r="F67" i="1"/>
  <c r="E74" i="1"/>
  <c r="L18" i="1"/>
  <c r="L24" i="1"/>
  <c r="L26" i="1"/>
  <c r="K32" i="1"/>
  <c r="E44" i="1"/>
  <c r="I36" i="1"/>
  <c r="L42" i="1"/>
  <c r="F54" i="1"/>
  <c r="I46" i="1"/>
  <c r="L46" i="1" s="1"/>
  <c r="K54" i="1"/>
  <c r="L48" i="1"/>
  <c r="L62" i="1"/>
  <c r="L22" i="1"/>
  <c r="F44" i="1"/>
  <c r="J44" i="1"/>
  <c r="I44" i="1" s="1"/>
  <c r="L58" i="1"/>
  <c r="J73" i="1"/>
  <c r="M60" i="2"/>
  <c r="L60" i="2" s="1"/>
  <c r="L77" i="2"/>
  <c r="M87" i="2"/>
  <c r="L137" i="2"/>
  <c r="M138" i="2"/>
  <c r="L138" i="2" s="1"/>
  <c r="H11" i="1"/>
  <c r="F21" i="1"/>
  <c r="J21" i="1"/>
  <c r="I21" i="1" s="1"/>
  <c r="H31" i="1"/>
  <c r="H32" i="1" s="1"/>
  <c r="I38" i="1"/>
  <c r="L38" i="1" s="1"/>
  <c r="H43" i="1"/>
  <c r="L43" i="1" s="1"/>
  <c r="L51" i="1"/>
  <c r="J53" i="1"/>
  <c r="I53" i="1" s="1"/>
  <c r="L53" i="1" s="1"/>
  <c r="L55" i="1"/>
  <c r="J57" i="1"/>
  <c r="K73" i="1"/>
  <c r="K74" i="1" s="1"/>
  <c r="M11" i="2"/>
  <c r="O9" i="2"/>
  <c r="K24" i="2"/>
  <c r="K25" i="2" s="1"/>
  <c r="O13" i="2"/>
  <c r="O14" i="2"/>
  <c r="O18" i="2"/>
  <c r="O22" i="2"/>
  <c r="O28" i="2"/>
  <c r="L32" i="2"/>
  <c r="M45" i="2"/>
  <c r="L45" i="2" s="1"/>
  <c r="J60" i="2"/>
  <c r="J65" i="2" s="1"/>
  <c r="O49" i="2"/>
  <c r="O59" i="2"/>
  <c r="I64" i="2"/>
  <c r="N65" i="2"/>
  <c r="O74" i="2"/>
  <c r="I87" i="2"/>
  <c r="O77" i="2"/>
  <c r="O90" i="2"/>
  <c r="L106" i="2"/>
  <c r="O106" i="2" s="1"/>
  <c r="M111" i="2"/>
  <c r="O121" i="2"/>
  <c r="O122" i="2"/>
  <c r="O158" i="2"/>
  <c r="L193" i="2"/>
  <c r="L6" i="1"/>
  <c r="F74" i="1"/>
  <c r="L31" i="2"/>
  <c r="O33" i="2"/>
  <c r="M64" i="2"/>
  <c r="L62" i="2"/>
  <c r="O62" i="2" s="1"/>
  <c r="L139" i="2"/>
  <c r="O139" i="2" s="1"/>
  <c r="N142" i="2"/>
  <c r="L142" i="2" s="1"/>
  <c r="L12" i="1"/>
  <c r="J14" i="1"/>
  <c r="I14" i="1" s="1"/>
  <c r="L14" i="1" s="1"/>
  <c r="E15" i="1"/>
  <c r="I27" i="1"/>
  <c r="L27" i="1" s="1"/>
  <c r="H36" i="1"/>
  <c r="H40" i="1"/>
  <c r="I59" i="1"/>
  <c r="L59" i="1" s="1"/>
  <c r="L64" i="1"/>
  <c r="J66" i="1"/>
  <c r="I66" i="1" s="1"/>
  <c r="L66" i="1" s="1"/>
  <c r="H73" i="1"/>
  <c r="L68" i="1"/>
  <c r="I11" i="2"/>
  <c r="N11" i="2"/>
  <c r="N25" i="2" s="1"/>
  <c r="H11" i="2"/>
  <c r="H25" i="2" s="1"/>
  <c r="L10" i="2"/>
  <c r="M24" i="2"/>
  <c r="L24" i="2" s="1"/>
  <c r="L12" i="2"/>
  <c r="O12" i="2" s="1"/>
  <c r="J31" i="2"/>
  <c r="J46" i="2" s="1"/>
  <c r="O27" i="2"/>
  <c r="O30" i="2"/>
  <c r="O32" i="2"/>
  <c r="I45" i="2"/>
  <c r="O36" i="2"/>
  <c r="O40" i="2"/>
  <c r="O44" i="2"/>
  <c r="K60" i="2"/>
  <c r="O51" i="2"/>
  <c r="O53" i="2"/>
  <c r="L55" i="2"/>
  <c r="O55" i="2" s="1"/>
  <c r="O58" i="2"/>
  <c r="K64" i="2"/>
  <c r="K65" i="2" s="1"/>
  <c r="M70" i="2"/>
  <c r="L70" i="2" s="1"/>
  <c r="L68" i="2"/>
  <c r="O68" i="2" s="1"/>
  <c r="H76" i="2"/>
  <c r="O73" i="2"/>
  <c r="O79" i="2"/>
  <c r="H103" i="2"/>
  <c r="H104" i="2" s="1"/>
  <c r="J111" i="2"/>
  <c r="J119" i="2" s="1"/>
  <c r="O127" i="2"/>
  <c r="J135" i="2"/>
  <c r="I159" i="2"/>
  <c r="O188" i="2"/>
  <c r="O189" i="2"/>
  <c r="I193" i="2"/>
  <c r="I8" i="1"/>
  <c r="L8" i="1" s="1"/>
  <c r="F15" i="1"/>
  <c r="L17" i="1"/>
  <c r="I72" i="1"/>
  <c r="L72" i="1" s="1"/>
  <c r="J11" i="2"/>
  <c r="J25" i="2" s="1"/>
  <c r="O7" i="2"/>
  <c r="L8" i="2"/>
  <c r="O8" i="2" s="1"/>
  <c r="O10" i="2"/>
  <c r="I24" i="2"/>
  <c r="H31" i="2"/>
  <c r="H46" i="2" s="1"/>
  <c r="L57" i="2"/>
  <c r="O57" i="2" s="1"/>
  <c r="I60" i="2"/>
  <c r="O60" i="2" s="1"/>
  <c r="H65" i="2"/>
  <c r="H66" i="2" s="1"/>
  <c r="O67" i="2"/>
  <c r="I70" i="2"/>
  <c r="L76" i="2"/>
  <c r="O76" i="2" s="1"/>
  <c r="L72" i="2"/>
  <c r="O72" i="2" s="1"/>
  <c r="O75" i="2"/>
  <c r="O96" i="2"/>
  <c r="K104" i="2"/>
  <c r="M124" i="2"/>
  <c r="I166" i="2"/>
  <c r="O176" i="2"/>
  <c r="J87" i="2"/>
  <c r="J104" i="2" s="1"/>
  <c r="N87" i="2"/>
  <c r="N91" i="2"/>
  <c r="N104" i="2" s="1"/>
  <c r="I103" i="2"/>
  <c r="M103" i="2"/>
  <c r="O95" i="2"/>
  <c r="O99" i="2"/>
  <c r="K111" i="2"/>
  <c r="K119" i="2" s="1"/>
  <c r="O105" i="2"/>
  <c r="O110" i="2"/>
  <c r="M118" i="2"/>
  <c r="O115" i="2"/>
  <c r="H124" i="2"/>
  <c r="K124" i="2"/>
  <c r="O126" i="2"/>
  <c r="O134" i="2"/>
  <c r="O136" i="2"/>
  <c r="O137" i="2"/>
  <c r="I138" i="2"/>
  <c r="J142" i="2"/>
  <c r="L144" i="2"/>
  <c r="O144" i="2" s="1"/>
  <c r="M151" i="2"/>
  <c r="L151" i="2" s="1"/>
  <c r="L163" i="2"/>
  <c r="O163" i="2" s="1"/>
  <c r="M166" i="2"/>
  <c r="H167" i="2"/>
  <c r="O190" i="2"/>
  <c r="I212" i="2"/>
  <c r="I219" i="2"/>
  <c r="L6" i="2"/>
  <c r="O6" i="2" s="1"/>
  <c r="I31" i="2"/>
  <c r="K87" i="2"/>
  <c r="O89" i="2"/>
  <c r="I91" i="2"/>
  <c r="L93" i="2"/>
  <c r="O93" i="2" s="1"/>
  <c r="L97" i="2"/>
  <c r="L101" i="2"/>
  <c r="L108" i="2"/>
  <c r="O108" i="2" s="1"/>
  <c r="I118" i="2"/>
  <c r="N118" i="2"/>
  <c r="N119" i="2" s="1"/>
  <c r="L112" i="2"/>
  <c r="O112" i="2" s="1"/>
  <c r="O120" i="2"/>
  <c r="H130" i="2"/>
  <c r="L128" i="2"/>
  <c r="O131" i="2"/>
  <c r="I135" i="2"/>
  <c r="I152" i="2" s="1"/>
  <c r="K151" i="2"/>
  <c r="O143" i="2"/>
  <c r="I151" i="2"/>
  <c r="O157" i="2"/>
  <c r="N162" i="2"/>
  <c r="N167" i="2" s="1"/>
  <c r="L160" i="2"/>
  <c r="J174" i="2"/>
  <c r="J187" i="2" s="1"/>
  <c r="O169" i="2"/>
  <c r="H186" i="2"/>
  <c r="H187" i="2" s="1"/>
  <c r="O194" i="2"/>
  <c r="J207" i="2"/>
  <c r="J208" i="2" s="1"/>
  <c r="L86" i="2"/>
  <c r="O86" i="2" s="1"/>
  <c r="O97" i="2"/>
  <c r="O101" i="2"/>
  <c r="O113" i="2"/>
  <c r="O117" i="2"/>
  <c r="N124" i="2"/>
  <c r="M130" i="2"/>
  <c r="L130" i="2" s="1"/>
  <c r="O130" i="2" s="1"/>
  <c r="O128" i="2"/>
  <c r="L132" i="2"/>
  <c r="O132" i="2" s="1"/>
  <c r="N135" i="2"/>
  <c r="L135" i="2" s="1"/>
  <c r="L154" i="2"/>
  <c r="O154" i="2" s="1"/>
  <c r="M159" i="2"/>
  <c r="L159" i="2" s="1"/>
  <c r="J162" i="2"/>
  <c r="J167" i="2" s="1"/>
  <c r="O160" i="2"/>
  <c r="L186" i="2"/>
  <c r="O183" i="2"/>
  <c r="O161" i="2"/>
  <c r="I162" i="2"/>
  <c r="M177" i="2"/>
  <c r="L177" i="2" s="1"/>
  <c r="L175" i="2"/>
  <c r="O178" i="2"/>
  <c r="O182" i="2"/>
  <c r="K208" i="2"/>
  <c r="M207" i="2"/>
  <c r="M208" i="2" s="1"/>
  <c r="O197" i="2"/>
  <c r="O205" i="2"/>
  <c r="M211" i="2"/>
  <c r="L210" i="2"/>
  <c r="N270" i="2"/>
  <c r="L270" i="2" s="1"/>
  <c r="L264" i="2"/>
  <c r="I274" i="2"/>
  <c r="L293" i="2"/>
  <c r="O293" i="2" s="1"/>
  <c r="M294" i="2"/>
  <c r="K159" i="2"/>
  <c r="M174" i="2"/>
  <c r="L168" i="2"/>
  <c r="O168" i="2" s="1"/>
  <c r="O171" i="2"/>
  <c r="I177" i="2"/>
  <c r="O175" i="2"/>
  <c r="H193" i="2"/>
  <c r="H208" i="2" s="1"/>
  <c r="O191" i="2"/>
  <c r="O199" i="2"/>
  <c r="O210" i="2"/>
  <c r="M278" i="2"/>
  <c r="L276" i="2"/>
  <c r="O276" i="2" s="1"/>
  <c r="L156" i="2"/>
  <c r="O156" i="2" s="1"/>
  <c r="K166" i="2"/>
  <c r="L165" i="2"/>
  <c r="O165" i="2" s="1"/>
  <c r="I174" i="2"/>
  <c r="N174" i="2"/>
  <c r="N187" i="2" s="1"/>
  <c r="K186" i="2"/>
  <c r="K187" i="2" s="1"/>
  <c r="O180" i="2"/>
  <c r="L181" i="2"/>
  <c r="O181" i="2" s="1"/>
  <c r="O184" i="2"/>
  <c r="L185" i="2"/>
  <c r="O185" i="2" s="1"/>
  <c r="I186" i="2"/>
  <c r="O195" i="2"/>
  <c r="N207" i="2"/>
  <c r="N208" i="2" s="1"/>
  <c r="O198" i="2"/>
  <c r="O201" i="2"/>
  <c r="L203" i="2"/>
  <c r="O203" i="2" s="1"/>
  <c r="O206" i="2"/>
  <c r="O214" i="2"/>
  <c r="M216" i="2"/>
  <c r="H222" i="2"/>
  <c r="H231" i="2" s="1"/>
  <c r="H232" i="2" s="1"/>
  <c r="I230" i="2"/>
  <c r="I231" i="2" s="1"/>
  <c r="I237" i="2"/>
  <c r="J247" i="2"/>
  <c r="I253" i="2"/>
  <c r="J263" i="2"/>
  <c r="N263" i="2"/>
  <c r="H270" i="2"/>
  <c r="H275" i="2" s="1"/>
  <c r="L271" i="2"/>
  <c r="O271" i="2" s="1"/>
  <c r="M274" i="2"/>
  <c r="J286" i="2"/>
  <c r="N286" i="2"/>
  <c r="L286" i="2" s="1"/>
  <c r="J294" i="2"/>
  <c r="O213" i="2"/>
  <c r="J222" i="2"/>
  <c r="J231" i="2" s="1"/>
  <c r="O220" i="2"/>
  <c r="N222" i="2"/>
  <c r="N231" i="2" s="1"/>
  <c r="O221" i="2"/>
  <c r="K230" i="2"/>
  <c r="K231" i="2" s="1"/>
  <c r="K232" i="2" s="1"/>
  <c r="O229" i="2"/>
  <c r="O238" i="2"/>
  <c r="K253" i="2"/>
  <c r="K275" i="2" s="1"/>
  <c r="O251" i="2"/>
  <c r="O257" i="2"/>
  <c r="O260" i="2"/>
  <c r="O262" i="2"/>
  <c r="J270" i="2"/>
  <c r="O264" i="2"/>
  <c r="O267" i="2"/>
  <c r="O273" i="2"/>
  <c r="I278" i="2"/>
  <c r="H286" i="2"/>
  <c r="H287" i="2" s="1"/>
  <c r="O282" i="2"/>
  <c r="O285" i="2"/>
  <c r="O290" i="2"/>
  <c r="J215" i="2"/>
  <c r="N215" i="2"/>
  <c r="N216" i="2" s="1"/>
  <c r="J218" i="2"/>
  <c r="J219" i="2" s="1"/>
  <c r="O217" i="2"/>
  <c r="L218" i="2"/>
  <c r="M219" i="2"/>
  <c r="L219" i="2" s="1"/>
  <c r="L222" i="2"/>
  <c r="L223" i="2"/>
  <c r="O223" i="2" s="1"/>
  <c r="M230" i="2"/>
  <c r="L230" i="2" s="1"/>
  <c r="M237" i="2"/>
  <c r="L233" i="2"/>
  <c r="O233" i="2" s="1"/>
  <c r="J242" i="2"/>
  <c r="J243" i="2" s="1"/>
  <c r="N242" i="2"/>
  <c r="L242" i="2" s="1"/>
  <c r="L244" i="2"/>
  <c r="O244" i="2" s="1"/>
  <c r="N247" i="2"/>
  <c r="L247" i="2" s="1"/>
  <c r="M253" i="2"/>
  <c r="L253" i="2" s="1"/>
  <c r="O263" i="2"/>
  <c r="M263" i="2"/>
  <c r="O279" i="2"/>
  <c r="O284" i="2"/>
  <c r="L289" i="2"/>
  <c r="O289" i="2" s="1"/>
  <c r="N294" i="2"/>
  <c r="O291" i="2"/>
  <c r="I294" i="2"/>
  <c r="L248" i="2"/>
  <c r="O248" i="2" s="1"/>
  <c r="I263" i="2"/>
  <c r="H288" i="2" l="1"/>
  <c r="O247" i="2"/>
  <c r="K288" i="2"/>
  <c r="K167" i="2"/>
  <c r="K209" i="2" s="1"/>
  <c r="H209" i="2"/>
  <c r="O138" i="2"/>
  <c r="O70" i="2"/>
  <c r="L87" i="2"/>
  <c r="O242" i="2"/>
  <c r="O270" i="2"/>
  <c r="O253" i="2"/>
  <c r="O45" i="2"/>
  <c r="L91" i="2"/>
  <c r="J152" i="2"/>
  <c r="M46" i="2"/>
  <c r="L46" i="2" s="1"/>
  <c r="O142" i="2"/>
  <c r="N275" i="2"/>
  <c r="J66" i="2"/>
  <c r="L36" i="1"/>
  <c r="L40" i="1"/>
  <c r="H74" i="1"/>
  <c r="H15" i="1"/>
  <c r="L31" i="1"/>
  <c r="L21" i="1"/>
  <c r="J54" i="1"/>
  <c r="I54" i="1" s="1"/>
  <c r="L54" i="1" s="1"/>
  <c r="J153" i="2"/>
  <c r="L208" i="2"/>
  <c r="M275" i="2"/>
  <c r="L275" i="2" s="1"/>
  <c r="L274" i="2"/>
  <c r="M212" i="2"/>
  <c r="L212" i="2" s="1"/>
  <c r="L211" i="2"/>
  <c r="O211" i="2" s="1"/>
  <c r="O219" i="2"/>
  <c r="L103" i="2"/>
  <c r="M104" i="2"/>
  <c r="L104" i="2" s="1"/>
  <c r="N209" i="2"/>
  <c r="J209" i="2"/>
  <c r="I243" i="2"/>
  <c r="J275" i="2"/>
  <c r="I167" i="2"/>
  <c r="K66" i="2"/>
  <c r="J216" i="2"/>
  <c r="N243" i="2"/>
  <c r="N232" i="2"/>
  <c r="O286" i="2"/>
  <c r="O230" i="2"/>
  <c r="O186" i="2"/>
  <c r="J287" i="2"/>
  <c r="M187" i="2"/>
  <c r="L187" i="2" s="1"/>
  <c r="L174" i="2"/>
  <c r="O174" i="2" s="1"/>
  <c r="O222" i="2"/>
  <c r="L118" i="2"/>
  <c r="O118" i="2" s="1"/>
  <c r="O103" i="2"/>
  <c r="I104" i="2"/>
  <c r="O104" i="2" s="1"/>
  <c r="L124" i="2"/>
  <c r="M152" i="2"/>
  <c r="O24" i="2"/>
  <c r="J15" i="1"/>
  <c r="I15" i="1" s="1"/>
  <c r="L15" i="1" s="1"/>
  <c r="O193" i="2"/>
  <c r="I208" i="2"/>
  <c r="H44" i="1"/>
  <c r="L44" i="1" s="1"/>
  <c r="J74" i="1"/>
  <c r="O87" i="2"/>
  <c r="I65" i="2"/>
  <c r="I73" i="1"/>
  <c r="L73" i="1" s="1"/>
  <c r="F32" i="1"/>
  <c r="L11" i="1"/>
  <c r="J32" i="1"/>
  <c r="I32" i="1" s="1"/>
  <c r="I287" i="2"/>
  <c r="L215" i="2"/>
  <c r="O215" i="2" s="1"/>
  <c r="I187" i="2"/>
  <c r="N287" i="2"/>
  <c r="O177" i="2"/>
  <c r="L162" i="2"/>
  <c r="O162" i="2" s="1"/>
  <c r="I46" i="2"/>
  <c r="O46" i="2" s="1"/>
  <c r="O31" i="2"/>
  <c r="I232" i="2"/>
  <c r="O212" i="2"/>
  <c r="K152" i="2"/>
  <c r="K153" i="2" s="1"/>
  <c r="O159" i="2"/>
  <c r="M25" i="2"/>
  <c r="L25" i="2" s="1"/>
  <c r="L11" i="2"/>
  <c r="O11" i="2" s="1"/>
  <c r="L237" i="2"/>
  <c r="O237" i="2" s="1"/>
  <c r="M243" i="2"/>
  <c r="M231" i="2"/>
  <c r="J232" i="2"/>
  <c r="L216" i="2"/>
  <c r="M287" i="2"/>
  <c r="L278" i="2"/>
  <c r="O278" i="2" s="1"/>
  <c r="L294" i="2"/>
  <c r="O294" i="2" s="1"/>
  <c r="O274" i="2"/>
  <c r="I275" i="2"/>
  <c r="L207" i="2"/>
  <c r="O207" i="2" s="1"/>
  <c r="N152" i="2"/>
  <c r="N153" i="2" s="1"/>
  <c r="O151" i="2"/>
  <c r="O135" i="2"/>
  <c r="O91" i="2"/>
  <c r="O218" i="2"/>
  <c r="M167" i="2"/>
  <c r="L167" i="2" s="1"/>
  <c r="L166" i="2"/>
  <c r="O166" i="2" s="1"/>
  <c r="H152" i="2"/>
  <c r="H153" i="2" s="1"/>
  <c r="H296" i="2" s="1"/>
  <c r="O124" i="2"/>
  <c r="I119" i="2"/>
  <c r="I25" i="2"/>
  <c r="O25" i="2" s="1"/>
  <c r="L64" i="2"/>
  <c r="O64" i="2" s="1"/>
  <c r="M65" i="2"/>
  <c r="M119" i="2"/>
  <c r="L119" i="2" s="1"/>
  <c r="L111" i="2"/>
  <c r="O111" i="2" s="1"/>
  <c r="N66" i="2"/>
  <c r="J67" i="1"/>
  <c r="I67" i="1" s="1"/>
  <c r="L67" i="1" s="1"/>
  <c r="I57" i="1"/>
  <c r="L57" i="1" s="1"/>
  <c r="L243" i="2" l="1"/>
  <c r="I153" i="2"/>
  <c r="N288" i="2"/>
  <c r="O275" i="2"/>
  <c r="N296" i="2"/>
  <c r="J288" i="2"/>
  <c r="J296" i="2" s="1"/>
  <c r="K296" i="2"/>
  <c r="O119" i="2"/>
  <c r="O187" i="2"/>
  <c r="I66" i="2"/>
  <c r="L74" i="1"/>
  <c r="I288" i="2"/>
  <c r="O243" i="2"/>
  <c r="L65" i="2"/>
  <c r="O65" i="2" s="1"/>
  <c r="M66" i="2"/>
  <c r="L66" i="2" s="1"/>
  <c r="M288" i="2"/>
  <c r="L287" i="2"/>
  <c r="O287" i="2" s="1"/>
  <c r="M232" i="2"/>
  <c r="L232" i="2" s="1"/>
  <c r="O232" i="2" s="1"/>
  <c r="L231" i="2"/>
  <c r="O231" i="2" s="1"/>
  <c r="I74" i="1"/>
  <c r="O167" i="2"/>
  <c r="M209" i="2"/>
  <c r="L209" i="2" s="1"/>
  <c r="L32" i="1"/>
  <c r="O208" i="2"/>
  <c r="I209" i="2"/>
  <c r="M153" i="2"/>
  <c r="L153" i="2" s="1"/>
  <c r="O153" i="2" s="1"/>
  <c r="L152" i="2"/>
  <c r="O152" i="2" s="1"/>
  <c r="O216" i="2"/>
  <c r="O66" i="2" l="1"/>
  <c r="L288" i="2"/>
  <c r="M296" i="2"/>
  <c r="O288" i="2"/>
  <c r="I296" i="2"/>
  <c r="O209" i="2"/>
  <c r="O296" i="2" l="1"/>
  <c r="L296" i="2"/>
</calcChain>
</file>

<file path=xl/sharedStrings.xml><?xml version="1.0" encoding="utf-8"?>
<sst xmlns="http://schemas.openxmlformats.org/spreadsheetml/2006/main" count="707" uniqueCount="570">
  <si>
    <t>FY19 Adopted Budget By Portfolio</t>
  </si>
  <si>
    <t>*FTE: Full-time staff equivalent</t>
  </si>
  <si>
    <t>Totals for the projects are in USD and are rounded to the nearest millions with thousands as a decimal. Projects and Portfolios appearing with $0 are due to rounding.</t>
  </si>
  <si>
    <t>Objective</t>
  </si>
  <si>
    <t>Goal</t>
  </si>
  <si>
    <t>Portfolios</t>
  </si>
  <si>
    <t>Document 4 - 
Operating Plan 
Module Reference*</t>
  </si>
  <si>
    <t>FTE*</t>
  </si>
  <si>
    <t>Pers-
onnel</t>
  </si>
  <si>
    <t>Travel &amp; Meetings</t>
  </si>
  <si>
    <t>Prof. Svcs.</t>
  </si>
  <si>
    <t>Admin &amp; Capital</t>
  </si>
  <si>
    <t>Admin</t>
  </si>
  <si>
    <t>Capital</t>
  </si>
  <si>
    <t>Total</t>
  </si>
  <si>
    <t xml:space="preserve">Objective 1: Evolve and Further Globalize ICANN </t>
  </si>
  <si>
    <t>1.1 Further globalize and regionalize ICANN functions</t>
  </si>
  <si>
    <t>1.1.1 Language Services</t>
  </si>
  <si>
    <t>1.1.2 Raising Stakeholder Awareness of ICANN Worldwide</t>
  </si>
  <si>
    <t>Module 1: Engagement Activities</t>
  </si>
  <si>
    <t>1.1 Further globalize and regionalize ICANN functions Total</t>
  </si>
  <si>
    <t>1.2 Bring ICANN to the world by creating a balanced and proactive approach to regional engagement with stakeholders</t>
  </si>
  <si>
    <t>1.2.1 Meeting Services</t>
  </si>
  <si>
    <t>1.2.2 Engage Stakeholders Regionally</t>
  </si>
  <si>
    <t>1.2-Bring ICANN to the world by creating a balanced and proactive approach to regional engagement with stakeholders total</t>
  </si>
  <si>
    <t>1.3 Evolve policy development and governance processes, structures and meetings to be more accountable, inclusive, efficient, effective and responsive</t>
  </si>
  <si>
    <t>1.3.1 Support Policy Development, Policy Related and Advisory Activities</t>
  </si>
  <si>
    <t>Module 2: Direct Community Activity Support</t>
  </si>
  <si>
    <t>1.3.2 Reinforce Stakeholder Effectiveness, Collaboration and Communication Capabilities</t>
  </si>
  <si>
    <t>1.3 Evolve policy development and governance processes, structures and meetings to be more accountable, inclusive, efficient, effective and responsive Total</t>
  </si>
  <si>
    <t>Objective 1: Evolve and Further Globalize ICANN  Total</t>
  </si>
  <si>
    <t>Objective 2: Support A Healthy, Stable, and Resilient Unique Identifier Ecosystem</t>
  </si>
  <si>
    <t>2.1 Foster and coordinate a healthy, secure, stable, and resilient identifier ecosystem</t>
  </si>
  <si>
    <t>2.1.1 Registration Directory Services (WHOIS)</t>
  </si>
  <si>
    <t>Module 3: DNS Marketplace and Identifier Ecosystem</t>
  </si>
  <si>
    <t>2.1.2 Global Domains Division (GDD) Strategic Programs</t>
  </si>
  <si>
    <t>2.1.3 PTI Operations</t>
  </si>
  <si>
    <t>2.1.4 PTI Technical System Enhancements</t>
  </si>
  <si>
    <t>2.1.5 Global Domains Division (GDD) Operations</t>
  </si>
  <si>
    <t>2.1 Foster and coordinate a healthy, secure, stable, and resilient identifier ecosystem Total</t>
  </si>
  <si>
    <t>2.2 Proactively plan for changes in the use of unique identifiers and develop technology roadmaps to help guide ICANN activities</t>
  </si>
  <si>
    <t>2.2.1 Security, Stability and Resiliency of Internet Identifiers</t>
  </si>
  <si>
    <t>2.2.2 Identifier Evolution</t>
  </si>
  <si>
    <t>Module 4: Technology &amp; DNS Security</t>
  </si>
  <si>
    <t>2.2 Proactively plan for changes in the use of unique identifiers and develop technology roadmaps to help guide ICANN activities Total</t>
  </si>
  <si>
    <t>2.3 Support the evolution of domain name marketplace to be robust, stable and trusted</t>
  </si>
  <si>
    <t>2.3.1 GDD Technical Services</t>
  </si>
  <si>
    <t>2.3.2 New gTLD Program</t>
  </si>
  <si>
    <t>2.3.3 Registrar Services</t>
  </si>
  <si>
    <t>2.3.4 Registry Services</t>
  </si>
  <si>
    <t>2.3.5 Domain Name Services</t>
  </si>
  <si>
    <t>2.3.6 Internationalized Domain Names and Universal Acceptance</t>
  </si>
  <si>
    <t>2.3 Support the evolution of domain name marketplace to be robust, stable and trusted Total</t>
  </si>
  <si>
    <t>Objective 2: Support A Healthy, Stable, and Resilient Unique Identifier Ecosystem Total</t>
  </si>
  <si>
    <t xml:space="preserve">Objective 3: Advance Organizational, Technological and Operational Excellence </t>
  </si>
  <si>
    <t>3.1 Ensure ICANN’s long-term financial accountability, stability and sustainability</t>
  </si>
  <si>
    <t>3.1.1 Internal Facing Operations</t>
  </si>
  <si>
    <t>3.1.2 Finance and Procurement</t>
  </si>
  <si>
    <t>3.1.3 Strategic and Operating Planning</t>
  </si>
  <si>
    <t>3.1 Ensure ICANN’s long-term financial accountability, stability and sustainability Total</t>
  </si>
  <si>
    <t>3.2 Ensure structured coordination of ICANN’s technical resources</t>
  </si>
  <si>
    <t>3.2.1 IT Infrastructure, Cybersecurity Hardening and Control</t>
  </si>
  <si>
    <t>3.2.2 Root Systems Operations</t>
  </si>
  <si>
    <t>3.2.3 IT Service Scaling and Product Management</t>
  </si>
  <si>
    <t>3.2 Ensure structured coordination of ICANN’s technical resources Total</t>
  </si>
  <si>
    <t>3.3 Develop a globally diverse culture of knowledge and expertise available to ICANN’s Board, staff, and stakeholders</t>
  </si>
  <si>
    <t>3.3.1 People Management</t>
  </si>
  <si>
    <t>3.3.2 Global Operations</t>
  </si>
  <si>
    <t>3.3 Develop a globally diverse culture of knowledge and expertise available to ICANN’s Board, staff, and stakeholders Total</t>
  </si>
  <si>
    <t>Objective 3: Advance Organizational, Technological and Operational Excellence  Total</t>
  </si>
  <si>
    <t xml:space="preserve">Objective 4: Promote ICANN’s Role and Multistakeholder Approach </t>
  </si>
  <si>
    <t>4.1 Encourage engagement with the existing internet governance ecosystem at national, regional and global levels</t>
  </si>
  <si>
    <t>4.1.1 Coordination of ICANN participation in Internet Governance</t>
  </si>
  <si>
    <t>4.1 Encourage engagement with the existing Internet governance ecosystem at national, regional and international levels Total</t>
  </si>
  <si>
    <t>4.2 Clarify the role of governments in ICANN and work with them to strengthen their commitment to supporting the global Internet ecosystem</t>
  </si>
  <si>
    <t>4.2.1 Working with Governments and Intergovernmental Organizations</t>
  </si>
  <si>
    <t>4.2 Clarify the role of governments in ICANN and work with them to strengthen their commitment to supporting the global Internet ecosystem Total</t>
  </si>
  <si>
    <t>4.3 Participate in the evolution of a global, trusted, inclusive multistakeholder Internet Governance ecosystem that addresses Internet issues</t>
  </si>
  <si>
    <t>4.3.1 Support Internet Governance Ecosystem Advancement</t>
  </si>
  <si>
    <t>4.3 Participate in the evolution of a global, trusted, inclusive multistakeholder Internet Governance ecosystem that addresses Internet issues Total</t>
  </si>
  <si>
    <t>4.4 Promote role clarity and establish mechanisms to increase trust within the ecosystem rooted in the public interest</t>
  </si>
  <si>
    <t>4.4.1 Contractual Compliance and Safeguards</t>
  </si>
  <si>
    <t>Module 5: Contractual Compliance and Consumer Safeguards</t>
  </si>
  <si>
    <t>4.4.2 Contractual Compliance Function</t>
  </si>
  <si>
    <t>4.4 Promote role clarity and establish mechanisms to increase trust within the ecosystem rooted in the public interest Total</t>
  </si>
  <si>
    <t>Objective 4: Promote ICANN’s Role and Multistakeholder Approach  Total</t>
  </si>
  <si>
    <t xml:space="preserve">Objective 5: Develop and Implement a Global Public Interest Framework Bounded by ICANN’s Mission </t>
  </si>
  <si>
    <t>5.1 Act as a steward of the public interest</t>
  </si>
  <si>
    <t>5.1.1 Legal Support and Advice</t>
  </si>
  <si>
    <t>5.1.2 Support ICANN Board</t>
  </si>
  <si>
    <t>5.1 Act as a steward of the public interest Total</t>
  </si>
  <si>
    <t>5.2 Promote ethics, transparency and accountability across the ICANN community</t>
  </si>
  <si>
    <t>5.2.1 Enhancing ICANN Accountability - WS2</t>
  </si>
  <si>
    <t>5.2.2 Organizational Reviews</t>
  </si>
  <si>
    <t>Module 6: Reviews</t>
  </si>
  <si>
    <t>5.2.3 Specific Reviews (Bylaws Article 4, Section 4.6)</t>
  </si>
  <si>
    <t>5.2.4 Strategic Initiatives</t>
  </si>
  <si>
    <t>5.2.5 Accountability and Transparency Mechanisms</t>
  </si>
  <si>
    <t>5.2 Promote ethics, transparency and accountability across the ICANN community Total</t>
  </si>
  <si>
    <t>5.3 Empower current and new stakeholders to fully participate in ICANN activities</t>
  </si>
  <si>
    <t>5.3.1 Supporting Public Interest Initiatives</t>
  </si>
  <si>
    <t>5.3.2 Supporting Stakeholder Participation</t>
  </si>
  <si>
    <t>5.3 Empower current and new stakeholders to fully participate in ICANN activities Total</t>
  </si>
  <si>
    <t>Objective 5: Develop and Implement a Global Public Interest Framework Bounded by ICANN’s Mission  Total</t>
  </si>
  <si>
    <t>Allocation to New gTLD Program</t>
  </si>
  <si>
    <t>Cost Savings</t>
  </si>
  <si>
    <t>Contingency</t>
  </si>
  <si>
    <t>Organizational Review Contingency</t>
  </si>
  <si>
    <t>Staff Attrition</t>
  </si>
  <si>
    <t>Unallocated total</t>
  </si>
  <si>
    <t>Grand Total ICANN</t>
  </si>
  <si>
    <t>FY19 Adopted Budget By Portfolio and Project</t>
  </si>
  <si>
    <t>Obj.</t>
  </si>
  <si>
    <t>Project ID</t>
  </si>
  <si>
    <t>Project Name</t>
  </si>
  <si>
    <t>Project Description</t>
  </si>
  <si>
    <t>Document 3 - FY19 Key Projects and Activities Reference</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</si>
  <si>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</si>
  <si>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</si>
  <si>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1.1-Further globalize and regionalize ICANN functions Total</t>
  </si>
  <si>
    <t>ICANN Public Meetings</t>
  </si>
  <si>
    <t>GDD Summit</t>
  </si>
  <si>
    <t>Information Transparency Initiative</t>
  </si>
  <si>
    <t>Policy Development</t>
  </si>
  <si>
    <t>Recurring Activity - SO/AC, Regional Outreach - CROP</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</si>
  <si>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</si>
  <si>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</si>
  <si>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2-Support a healthy, stable and resilient unique identifier ecosystem Total</t>
  </si>
  <si>
    <t xml:space="preserve"> 3-Advance organizational, technological and operational excellence                                                                     3-Advance organizational, technological and operational excellence                                                           </t>
  </si>
  <si>
    <t>Planning</t>
  </si>
  <si>
    <t>3-Advance organizational, technological and operational excellence Total</t>
  </si>
  <si>
    <t xml:space="preserve">4-Promote ICANN’s role and multistakeholder approach        4-Promote ICANN’s role and multistakeholder approach                                          </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</si>
  <si>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</si>
  <si>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</si>
  <si>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Reviews</t>
  </si>
  <si>
    <t>Reviews adjustment</t>
  </si>
  <si>
    <t>General Data Protection Regulation</t>
  </si>
  <si>
    <t>5-Develop and implement a global public interest framework bounded by ICANN's mission Total</t>
  </si>
  <si>
    <t>Unallocated Total</t>
  </si>
  <si>
    <t>Recurring Activity - Language Services Support (All Services)</t>
  </si>
  <si>
    <t>Provision of translations, transcription, teleconference interpretation and scribing support throughout the organization. Including Scribing support for Board meetings, retreats and workshops.</t>
  </si>
  <si>
    <t>Recurring Activity - Administrative and Management of Language Services Department</t>
  </si>
  <si>
    <t>Administrative work and department management
* Process contracts and PO request 
* Process of monthly invoices, generation of services reports, metrics
* Equipment rental
* LS Department training, certifications, seminars, etc.</t>
  </si>
  <si>
    <t>Recurring Activity - Language Support for Regional Meetings</t>
  </si>
  <si>
    <t>Provide LS support for the GSE Team, Regional VPs, ACs and SOs
* Regional Meetings
* Outreach efforts
* Webinars
* etc.</t>
  </si>
  <si>
    <t>Recurring Activity -  ICANN in Your Language (Website and Culture)</t>
  </si>
  <si>
    <t>Be aligned with ICANN in its Internationalization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 periods
* Work on integrating the web-development team into our plan for the multilingual new.icann.org</t>
  </si>
  <si>
    <t>Recurring Activity - Language Services Department - Team Work and Growth</t>
  </si>
  <si>
    <t>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Complete and implement Language Services style guide for all languages 
* On-Going work on terminology platform to deploy continuous updates throughout the organization to ensure consistency and quality in all written forms</t>
  </si>
  <si>
    <t>Recurring Activity - New gTLD Communications</t>
  </si>
  <si>
    <t>This project is intended to implement a set of recommendations agreed with the contracted parties and the community to fix issues that have been identified in dealing with Registry Service Providers. The project may or may not create a Registry Service Provider pre-approval program.</t>
  </si>
  <si>
    <t>Recurring Activity -  Internal Communications</t>
  </si>
  <si>
    <t>To develop, plan and execute the internal communications strategy and plan for ICANN.</t>
  </si>
  <si>
    <t>Recurring Activity - Website Comms</t>
  </si>
  <si>
    <t>Develop content strategy for icann.org revamp using external vendor.</t>
  </si>
  <si>
    <t>Recurring Activity - General Communications</t>
  </si>
  <si>
    <t xml:space="preserve">Ongoing general communications for ICANN, including the Quarterly Stakeholder Reports and ongoing crisis communications. </t>
  </si>
  <si>
    <t>Recurring Activity - Executive, Board and Speakers Bureau Communication</t>
  </si>
  <si>
    <t>This project is to support Executives and the Board in their communications efforts.  It is also to manage the speakers bureau which looks after speaking engagements that ICANN is invited to.</t>
  </si>
  <si>
    <t>Recurring Activity - Europe, Middle East, Africa Communications Support</t>
  </si>
  <si>
    <t xml:space="preserve">To support the region in communications activities which supports the regional engagement strategies. </t>
  </si>
  <si>
    <t>Recurring Activity - GDD Communications</t>
  </si>
  <si>
    <t xml:space="preserve">Ongoing Global Domains Division communications planning and support.  </t>
  </si>
  <si>
    <t>Recurring Activity - North America Communications Support</t>
  </si>
  <si>
    <t>To support the region in communications activities which supports the regional engagement strategy.</t>
  </si>
  <si>
    <t>Recurring Activity - Communications, Content Management and Social Media</t>
  </si>
  <si>
    <t xml:space="preserve">Ongoing management of content creation, editing, posting and management of ICANN's social media channels. </t>
  </si>
  <si>
    <t>Recurring Activity - Latin America and Caribbean Communications</t>
  </si>
  <si>
    <t xml:space="preserve">To support the region in communications activities and support the regional engagement strategy. </t>
  </si>
  <si>
    <t>Recurring Activity - ICANN Engagement with US Government Stakeholders</t>
  </si>
  <si>
    <t>Ongoing general communications for ICANN.</t>
  </si>
  <si>
    <t>Recurring Activity - Asia Pacific Communications Support</t>
  </si>
  <si>
    <t xml:space="preserve">To support the region in communications activities which supports the regional engagement strategy. </t>
  </si>
  <si>
    <t>ICANN Public Meeting 63</t>
  </si>
  <si>
    <t>This includes all travel and meeting costs, professional services, administration, and technical services for ICANN 63. This does not include the labor for attending.</t>
  </si>
  <si>
    <t>ICANN Public Meeting 64</t>
  </si>
  <si>
    <t>This includes all travel and meeting costs, professional services, administration, and technical services for ICANN 64. This does not include the labor for attending.</t>
  </si>
  <si>
    <t>ICANN Public Meeting 65</t>
  </si>
  <si>
    <t>This includes all travel and meeting costs, professional services, administration, and technical services for ICANN 65. This does not include the labor for attending.</t>
  </si>
  <si>
    <t>Global Domains Division Summits</t>
  </si>
  <si>
    <t>Costs for staff and travel for Operations to support GDD Summit sessions</t>
  </si>
  <si>
    <t>Recurring Activity - Meetings Department</t>
  </si>
  <si>
    <t>Meetings Team Ongoing Operations and Coordination</t>
  </si>
  <si>
    <t>IPv6 Initiative</t>
  </si>
  <si>
    <t>Multi-year initiative in support of IPv6 deployment, by contracted parties with ICANN and in ICANN systems.</t>
  </si>
  <si>
    <t xml:space="preserve">The Information Transparency Initiative is an operational activity to improve ICANN's content governance and infrastructure. This two-year initiative has two goals – rebuilding ICANN's technical infrastructure and improving content findability through the implementation of a new information architecture with concrete content governance. The project will begin with a thorough audit and tagging of all www.icann.org content. This will form the basis of our content strategy and the ICANN ecosystem-wide taxonomy. This tagged content will be stored in a new document management system (DMS), which will enable and enforce content governance. The DMS will be married to a new content management system (CMS) which will surface this newly tagged and improved content on www.icann.org. One of the primary objectives of this initiative is to improve the findability of ICANN's public content in all six U.N. languages. This objective is in service of ICANN's Mission and Bylaws, will help you, the community, do your work, and will help us meet our commitments to accountability and transparency. </t>
  </si>
  <si>
    <t>SO/AC - FY19 SO/AC Additional Budget Requests</t>
  </si>
  <si>
    <t xml:space="preserve">The dedicated part of the overall ICANN annual budget that is set aside to take into account specific requests from the community for activities that are not already included in the recurring ICANN budget. </t>
  </si>
  <si>
    <t>Recurring Activity - GSE Executives</t>
  </si>
  <si>
    <t>This project covers cross-regional and functional coordination activities for GSE (budget, event tracking, allocation of resources, contributions to Strategic &amp; Operational Planning, inputs to Enterprise Risk Management, inter-departmental collaboration).</t>
  </si>
  <si>
    <t>Recurring Activity - GSE Asia</t>
  </si>
  <si>
    <t>This project covers ongoing regional engagement for GSE Asia.</t>
  </si>
  <si>
    <t>Recurring Activity - GSE Oceania</t>
  </si>
  <si>
    <t xml:space="preserve">This project covers the ongoing regional engagement for the Oceania/Pacific Islands Region. </t>
  </si>
  <si>
    <t>Recurring Activity - GSE Africa</t>
  </si>
  <si>
    <t xml:space="preserve">Pierre to add
-Note: Pierre Dandjinou doesn't have an account in WF. </t>
  </si>
  <si>
    <t>Recurring Activity - GSE Europe</t>
  </si>
  <si>
    <t>This project covers ongoing regional engagement for GSE North America.</t>
  </si>
  <si>
    <t>Recurring Activity - GSE Middle East</t>
  </si>
  <si>
    <t>This project covers ongoing regional engagement for GSE</t>
  </si>
  <si>
    <t>Recurring Activity - GSE Eastern Europe and Central Asia</t>
  </si>
  <si>
    <t>Manage the recurring activities and work related to Eastern Europe &amp; Central Asia Engagement</t>
  </si>
  <si>
    <t>Recurring Activity - GSE Latin America and the Caribbean</t>
  </si>
  <si>
    <t xml:space="preserve">This project covers ongoing engagement activities by the GSE Latin America &amp; Caribbean team. </t>
  </si>
  <si>
    <t>Recurring Activity - GSE North America</t>
  </si>
  <si>
    <t>Christopher Mondini to add
Note: Christopher Mondini doesn't have WF acct, thus, the project owner is currently under Sally's name</t>
  </si>
  <si>
    <t>Recurring Activity - GSE Business Engagement</t>
  </si>
  <si>
    <t>Recurring Activity - At-Large - ALAC Working Group Support</t>
  </si>
  <si>
    <t>Overall Management and substantive and procedural advice to At-Large Working Groups</t>
  </si>
  <si>
    <t>Recurring Activity - At-Large - ALAC Policy Support Program</t>
  </si>
  <si>
    <t xml:space="preserve">General Program Management for the ALAC, ALT and At-Large for FY18
</t>
  </si>
  <si>
    <t>Recurring Activity - General Support ccNSO and ccTLD Community</t>
  </si>
  <si>
    <t>All major support (secretariat) activities relating to support of ccNSO and ccTLD community</t>
  </si>
  <si>
    <t>Recurring Activity - SO/AC  Community Engagement, Intersessional Meeting for GNSO NCPH</t>
  </si>
  <si>
    <t>Annual meeting of GNSO Non Contract Community.</t>
  </si>
  <si>
    <t>Recurring Activity - General Management Administration and Activities for Policy Department</t>
  </si>
  <si>
    <t>Administration and management of all core internal management processes and liaison efforts for department (e.g., finance, HR, etc.) This project is budget home for all general Policy Team Admin expenses.</t>
  </si>
  <si>
    <t>Recurring Activity - SO/AC Management of SO-AC Community Support Programs and Initiatives</t>
  </si>
  <si>
    <t>Management of SO-AC community support programs and initiatives, including community recognition activities.</t>
  </si>
  <si>
    <t xml:space="preserve">The CROPP program has been in place since FY14 - for 3 and 1/2 fiscal years as a pilot program. In its various pilot phases, the CROPP program showed steady growth in community interest and usage for eligible communities. Following a successful implementation of the CROPP program in FY17, the program has now been moved to the core Policy Development Support budget as part of the core activities to be coordinated in collaboration with the Global Stakeholder Engagement team. 
For FY18, ICANN Organization will continue to administer a comprehensive Regional Outreach Program that will permit eligible communities that have developed a strategic outreach and engagement plan (and posted that plan on the ICANN Community Wiki) to choose to continue to employ the newly labeled “CROP” program.  
After testing a pilot outreach event capability in FY17, in its maturity to a core program, the CROP program will revert to focusing on regional travel for all eligible communities, rather than outreach events. All communities will be able to target 5 individual regional trips for FY18 to maximize their outreach and engagement opportunities. 
To confirm their eligibility, the potentially-eligible communities must produce a clear and comprehensive outreach plan explaining their FY18 outreach goals and planned expectations so that the selected activities can be coordinated with the appropriate ICANN Regional engagement teams. The recommended submission target date for those community plans is to be set at 30 September 2017.
ICANN Org staff will develop/modify program parameters and calendars as appropriate to effectively manage the provision of these resources. </t>
  </si>
  <si>
    <t>Recurring Activity - RSSAC Caucus Policy Support Program and Activities</t>
  </si>
  <si>
    <t>Provide administrative support for all ongoing RSSAC Caucus activities.  Activities include developing RSSAC Caucus work plans and priorities; managing the logistics, content, and reports of all RSSAC Caucus meetings, preparing and publishing RSSAC Caucus work products.</t>
  </si>
  <si>
    <t>Recurring Activity - RSSAC Policy Support Program Management</t>
  </si>
  <si>
    <t>Provide administrative support for all ongoing RSSAC activities.  Activities include developing RSSAC work plans and priorities; managing the logistics, content, and reports of all RSSAC meetings, preparing and publishing RSSAC work products.</t>
  </si>
  <si>
    <t>Recurring Activity - ASO AC Policy Development Support and Activities</t>
  </si>
  <si>
    <t>Policy development support for the ASO Address Council</t>
  </si>
  <si>
    <t>Recurring Activity - SSAC Policy Support Program Management</t>
  </si>
  <si>
    <t>Provide administrative support for all ongoing SSAC activities, including support for the SSAC Administrative Committee and Membership Committee.  Activities include developing SSAC work plans and priorities; managing the logistics, content, and reports of all SSAC meetings and the FY18 workshop; and preparing and publishing SSAC work products.</t>
  </si>
  <si>
    <t>Recurring Activity - GNSO PDP Support &amp; Activities</t>
  </si>
  <si>
    <t>Tasks and activities related to providing substantive as well as secretariat support to the GNSO Council and the GNSO policy development activities.</t>
  </si>
  <si>
    <t>Recurring Activity - GAC Policy Advice Support and Activities</t>
  </si>
  <si>
    <t>Tasks and activities intended to support GAC policy advice efforts and related activities.</t>
  </si>
  <si>
    <t>Constituents' Travel Support for ICANN63</t>
  </si>
  <si>
    <t xml:space="preserve">Support for travelers to ICANN 63
</t>
  </si>
  <si>
    <t>Constituents' Travel Support for ICANN64</t>
  </si>
  <si>
    <t>Support for travelers to ICANN 64</t>
  </si>
  <si>
    <t>Constituents' Travel Support for ICANN65</t>
  </si>
  <si>
    <t>Support for travelers to ICANN 65</t>
  </si>
  <si>
    <t>Recurring Activity - RDS/WHOIS review</t>
  </si>
  <si>
    <t>Activities in support of RDS/WHOIS review.</t>
  </si>
  <si>
    <t>RDS/WHOIS Program Management</t>
  </si>
  <si>
    <t>Program management activities in support of improvements to the existing RDS (WHOIS) as well as evolution to the next-generation RDS (WHOIS).</t>
  </si>
  <si>
    <t>WHOIS Accuracy Reporting System Project</t>
  </si>
  <si>
    <t>Operation and Management of the WHOIS Accuracy Reporting System.</t>
  </si>
  <si>
    <t>Subsequent Procedures for New gTLDs</t>
  </si>
  <si>
    <t>Activities related to (1) tracking and reporting on the community’s work to prepare for subsequent procedures for new gTLDs; and (2) planning for and implementation of policy recommendations on subsequent procedures.</t>
  </si>
  <si>
    <t>Registrant Education</t>
  </si>
  <si>
    <t>Activities related to the development, maintenance, and adoption of educational materials for  registrants.</t>
  </si>
  <si>
    <t>Recurring Activity - GDD Strategic Programs</t>
  </si>
  <si>
    <t>Projects relating to strategic program management for GDD</t>
  </si>
  <si>
    <t>Customer Standing Committee Effectiveness Review</t>
  </si>
  <si>
    <t>Activities in support of the ICANN Bylaws-mandated review.</t>
  </si>
  <si>
    <t>IANA Naming Function Review</t>
  </si>
  <si>
    <t>Root Zone Maintainer Agreement</t>
  </si>
  <si>
    <t>Funding for Monthly fees to compensate the Root Zone Maintainer for compiling and distributing the root zone. This is a recurring monthly payment.</t>
  </si>
  <si>
    <t>Recurring Activity - PTI Board Support</t>
  </si>
  <si>
    <t>Provide operational support to the PTI Boards of Directors.</t>
  </si>
  <si>
    <t>Recurring Activity - PTI Naming Functions Operations</t>
  </si>
  <si>
    <t>Ongoing day-to-day activities for performing the Naming function. Processing requests; creating monthly reports; responding to correspondence; and other recurring  activities. Attend customer related activities in which individuals in the department participate such as Public Speaking, Conferences, Meetings and other community events.</t>
  </si>
  <si>
    <t>Recurring Activity - PTI Customer Service Survey</t>
  </si>
  <si>
    <t>Develop and conduct the fourth annual PTI customer service survey about performance of the PTI functions. This is an annual project to identify areas for improvement based on customer feedback.</t>
  </si>
  <si>
    <t>Recurring Activity - PTI Continuity and Contingency Exercise</t>
  </si>
  <si>
    <t>Plan and execute a Continuity and Contingency Table Top Exercise.</t>
  </si>
  <si>
    <t>Recurring Activity - PTI DNS Root Zone Security</t>
  </si>
  <si>
    <t>Hold four key signing ceremonies per year; review and revise policy and procedures documents; select TCRs for each of the key ceremonies; update scripts for the ceremonies, and other administrative tasks related to signing of the root zone.
Evaluate, plan and implement enhancements to the Key Management Facilities (KMF) and the related security system setup.</t>
  </si>
  <si>
    <t>PTI Third Party Audits</t>
  </si>
  <si>
    <t>Engage a third party auditor to execute the external audit for IANA Registry Maintenance Systems using the SOC2 Framework and a SOC3 audit of the DNSSEC systems and processes.</t>
  </si>
  <si>
    <t>Recurring Activity - PTI Personnel Management</t>
  </si>
  <si>
    <t>Plan, schedule and complete security, EFQM, audit, and other relevant training programs; Plan necessary steps to maintain the ability for staff to work in the US or the appropriate ICANN office.</t>
  </si>
  <si>
    <t>Recurring Activity - PTI Numbering Functions Operations</t>
  </si>
  <si>
    <t>Ongoing day-to-day activities for performing the Numbers function. Processing requests; creating monthly reports; responding to correspondence; and other recurring activities. Attend customer related activities in which individuals in the department participate such as Public Speaking, Conferences, Meetings and other community events.</t>
  </si>
  <si>
    <t>Recurring Activity - India Budget</t>
  </si>
  <si>
    <t>Capture operations costs associated with the India office.</t>
  </si>
  <si>
    <t>PTI IANA Website Improvements</t>
  </si>
  <si>
    <t>Overarching design update, Improved search functionality, General IANA Notification Service, Customer API, Migration to CDN, Stand alone technical checks, Knowledge Base, Registry change tracking. Project with multiple phases over a couple of years.</t>
  </si>
  <si>
    <t>FY19 PTI Registry Workflow Systems</t>
  </si>
  <si>
    <t>Analyze and enhance automation systems to support the common registry workflow used for protocol parameter assignments and other IANA registries.</t>
  </si>
  <si>
    <t>PTI Root Zone Management System Development</t>
  </si>
  <si>
    <t>Continue to improve the Root Zone Management system.</t>
  </si>
  <si>
    <t>Recurring Activity - Open Source Software Support</t>
  </si>
  <si>
    <t>Open Source Software Support for the Office of the CTO</t>
  </si>
  <si>
    <t>Recurring Activity - GDD Executive</t>
  </si>
  <si>
    <t>Office of the President, GDD Operations Daily Activities</t>
  </si>
  <si>
    <t>Recurring Activity - Registry Services Delivery</t>
  </si>
  <si>
    <t>Ongoing Operational Service Delivery of Registry Services</t>
  </si>
  <si>
    <t>Recurring Activity - Global Support</t>
  </si>
  <si>
    <t>Ongoing contact center operational and support activities</t>
  </si>
  <si>
    <t>Recurring Activity - Global Implementation</t>
  </si>
  <si>
    <t>Project for Management and Administration of the Global Implementation team, including reporting, training, and staff development.</t>
  </si>
  <si>
    <t>Recurring Activity - gTLD Program</t>
  </si>
  <si>
    <t>Tracks all activities related to New gTLD Operations. 
Program Administration and Management
Change Request Processing &amp; evaluations
GAC Advice Management
Objections 
Contention Resolution
Withdrawal
New gTLD Contracting
Pre-Delegation Testing
Registry On-boarding
Transition to Delegation
COI Management
Program Risk Management</t>
  </si>
  <si>
    <t>Recurring Activity - Registrar Services Delivery</t>
  </si>
  <si>
    <t>Ongoing Operational Service Delivery of Registrar Services</t>
  </si>
  <si>
    <t>Recurring Activity - Privacy/Proxy Services Delivery</t>
  </si>
  <si>
    <t>Enables ICANN’s community stakeholders to use single sign-on for all ICANN services</t>
  </si>
  <si>
    <t>Recurring Activity - Global Implementation and Operations, Administration and Management</t>
  </si>
  <si>
    <t>Administrative costs for Global Implementation &amp; Operations group</t>
  </si>
  <si>
    <t>Recurring Activity - Emergency Back-End Registry Operator Operations and Service Evolution</t>
  </si>
  <si>
    <t>Operate, support and evolve the Emergency Back-End Registry Operator (EBERO) program</t>
  </si>
  <si>
    <t>Recurring Activity - Trademark Clearinghouse Operations and Service Evolution</t>
  </si>
  <si>
    <t>Operate, support and evolve the Trademark Clearinghouse to enable New gTLD launch processes and support contracted registries and registrars</t>
  </si>
  <si>
    <t>Key Signing Key Rollover</t>
  </si>
  <si>
    <t>Complete the plan, and if appropriate execute, a root zone key signing key rollover.</t>
  </si>
  <si>
    <t>Internet Health Indicators</t>
  </si>
  <si>
    <t>Developing a set of draft metrics that can be used to establish a baseline for "Internet Health" and subsequently measure improvements or degradation of overall "Internet Health".</t>
  </si>
  <si>
    <t>DNS Traffic Analysis</t>
  </si>
  <si>
    <t>Research project aimed at exploring tools and methodologies for analyzing DNS traffic.</t>
  </si>
  <si>
    <t>Recurring Activity - Office of the Chief Technology Officer Security, Stability, and Resiliency</t>
  </si>
  <si>
    <t>This project is to capture and track activities that supports Oversight and to the other projects for the IS-SSR portfolio and to manage the IS-SSR Department</t>
  </si>
  <si>
    <t>Office of the Chief Technology Officer Security, Stability, and Resilience Special Projects</t>
  </si>
  <si>
    <t>OCTO SSR efforts to address projects identified during the year to be priorities</t>
  </si>
  <si>
    <t>DNS Abuse Metrics Platform (DAAR)</t>
  </si>
  <si>
    <t xml:space="preserve">Domain Abuse Activity Reporting (DAAR) project is a system for studying and reporting on domain name registration and security threat (domain abuse) behavior across top-level domain (TLD) registries and registrars
</t>
  </si>
  <si>
    <t>Recurring Activity - Internet of Things</t>
  </si>
  <si>
    <t>Research into the Digital Object Architecture and follow developments in the ITU related to its use with the Internet of Things</t>
  </si>
  <si>
    <t>Open Data Initiative Pilot</t>
  </si>
  <si>
    <t>This project covers all activities related to ICANN's Open Data Initiative pilot.</t>
  </si>
  <si>
    <t>Recurring Activity - Office of the Chief Technology Officer</t>
  </si>
  <si>
    <t>Project for day-to-day operation of Office of CTO</t>
  </si>
  <si>
    <t>Recurring Activity - Office of the Chief Technology Officer Research</t>
  </si>
  <si>
    <t>Security Operations includes all activities to look after the health and safety of the ICANN organization and Board’s people at its facilities and when travelling. It also includes the health and safety of all people attending ICANN public meetings and other ICANN managed events.</t>
  </si>
  <si>
    <t>Office of the Chief Technology Officer Special Projects</t>
  </si>
  <si>
    <t>OCTO efforts to address projects identified during the year to be priorities</t>
  </si>
  <si>
    <t>Office of the Chief Technology Officer Research Special Projects</t>
  </si>
  <si>
    <t>OCTO Research efforts to address projects identified during the year to be priorities</t>
  </si>
  <si>
    <t>Registry Service Provider Program</t>
  </si>
  <si>
    <t>Recurring Activity - SLA Monitoring System</t>
  </si>
  <si>
    <t>System that monitors Service Level Agreements with gTLD Registries and Registrars</t>
  </si>
  <si>
    <t>Recurring Activity - Trademark Clearinghouse Certification Authority</t>
  </si>
  <si>
    <t>Certification Authority for the Trademark Clearinghouse of the 2012 new gTLD round</t>
  </si>
  <si>
    <t>Recurring Activity - GDD Technical Services</t>
  </si>
  <si>
    <t xml:space="preserve">To manage the day to day activities of Technical Services. </t>
  </si>
  <si>
    <t>Recurring Activity - Emergency Back-End Registry Operator Administrative Management</t>
  </si>
  <si>
    <t>Ongoing activities to expand, operate and support the Emergency Back-End Registry Operator (EBERO) program.</t>
  </si>
  <si>
    <t>Recurring Activity - New gTLD Program Support Activities</t>
  </si>
  <si>
    <t>Tracks all activities prior to New gTLD Contracting Operations. 
Change Request Processing &amp; evaluations
GAC Advice Management
Objections 
Contention Resolution
Withdrawal
COI Management
Program Risk Management</t>
  </si>
  <si>
    <t>Recurring Activity - New gTLD Program Administration and Management</t>
  </si>
  <si>
    <t>Program Administration and Management operations of the 2012 round of the New gTLD Program for Fiscal Year 2018</t>
  </si>
  <si>
    <t>Recurring Activity - New gTLD Program Contracting &amp; Predelegation activities</t>
  </si>
  <si>
    <t xml:space="preserve">Module 5 of the Applicant Guidebook.  Operations to support New gTLD Contracting, as well as prior to delegation operations including Pre-Delegation Testing, Registry On-boarding and Transition to Delegation. </t>
  </si>
  <si>
    <t>FY18 New gTLD Allocations from ICANN</t>
  </si>
  <si>
    <t>Project to Capture FY18 cost allocations from ICANN (Company 1) to New gTLD budget</t>
  </si>
  <si>
    <t>Recurring Activity - Registrar WHOIS Address Cross Field Validation Initiative</t>
  </si>
  <si>
    <t>Collaborative work with Registrar Working Group to develop a technically and commercially feasible approach to cross-field address validation (WHOIS) as described in the 2013 RAA's Whois Accuracy Program Specification.</t>
  </si>
  <si>
    <t>Recurring Activity - Privacy Proxy Accreditation Implementation</t>
  </si>
  <si>
    <t>Implement Consensus Policy Recommendations from Privacy and Proxy Accreditation Issues PDP WG.</t>
  </si>
  <si>
    <t>Recurring Activity - gTLD Marketplace Health Index</t>
  </si>
  <si>
    <t>Update of metrics to track the health of the gTLD Marketplace and periodic posting of data.</t>
  </si>
  <si>
    <t>Recurring Activity - Registrar Services</t>
  </si>
  <si>
    <t xml:space="preserve">All Registrar Services team services and functions (and expenses) and are not related to application processing, registrar outreach, or a project already identified elsewhere. </t>
  </si>
  <si>
    <t>IGO/INGO Policy Implementation</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</si>
  <si>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</si>
  <si>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Recurring Activity - Registry Liaison Services</t>
  </si>
  <si>
    <t>Registry Services and Engagement department provides support to registry operators in fulfilling their contractual obligations by developing creative solutions and by collaborating with internal and external partners to foster mutual trust and communicate effectively.</t>
  </si>
  <si>
    <t>Program Reviews Implementation Projects</t>
  </si>
  <si>
    <t>Implements recommendations deriving from CCT, root stability and other reviews conducted on the New gTLD Program.</t>
  </si>
  <si>
    <t>Recurring Activity - Domain Name Services and Industry Engagement</t>
  </si>
  <si>
    <t>Domain Name Services ongoing operations and Industry Engagement</t>
  </si>
  <si>
    <t>Recurring Activity - Operating and Policy Research</t>
  </si>
  <si>
    <t>Research, data, communications, and policy implementation support originating in OPR</t>
  </si>
  <si>
    <t>Internationalized Domain Names Variant TLD Program - Project 2.2</t>
  </si>
  <si>
    <t>This project implements the Label Generation Rules (LGR) Procedure which was developed in Project 2.1. Project Deliverables: 1. Establish the Integration Panel. 2. Identify Advisors to all Panels. 3. Create infrastructure and suport needed for Generation Panels.4. Support Integration and Community Panels to create the Root IDN LGR</t>
  </si>
  <si>
    <t>Internationalized Domain Names Variant TLD Program - Project 7</t>
  </si>
  <si>
    <t xml:space="preserve">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
</t>
  </si>
  <si>
    <t>Universal Acceptance of TLDs</t>
  </si>
  <si>
    <t>Promote the technical acceptance of all TLDs in software so that names that include new TLDs can be used just like those that include old TLDs.</t>
  </si>
  <si>
    <t>Recurring Activity - Internationalized Domain Name ccTLD Evaluations</t>
  </si>
  <si>
    <t>Implement IDN ccTLD Fast Track Process to evaluate applications from countries and territories.  Conduct reviews of IDN ccTLD Fast Track Implementation Plan.</t>
  </si>
  <si>
    <t>Implementation of Revised Internationalized Domain Name Guidelines</t>
  </si>
  <si>
    <t>IDN Guidelines are being reviewed by a WG, which is anticipated to update the guidelines in FY17.  Once the guidelines are updated, the project aims to communicate the guidelines to the contracted parties and update procedures to implement the changes.</t>
  </si>
  <si>
    <t>Internationalized Domain Names Label Generation Rules Toolset Update</t>
  </si>
  <si>
    <t>Based on community feedback and internal use, update the toolset to include addition functionality identified.</t>
  </si>
  <si>
    <t>Internationalized Domain Names - Implementation of Second Level Label Generation Rulesets</t>
  </si>
  <si>
    <t>The project implements the reference second level LGR recently developed and published to assist in the PDT and RSEP process</t>
  </si>
  <si>
    <t>Recurring Activity - Internationalized Domain Names Program</t>
  </si>
  <si>
    <t xml:space="preserve">This project manages the day to day operations and ongoing activities for IDN Program. </t>
  </si>
  <si>
    <t>Recurring Activity - Enterprise Risk Management Operations</t>
  </si>
  <si>
    <t xml:space="preserve">Note: James Caulfield doesn't have access to WF. Thus, the project owner is under Xavier's name now. </t>
  </si>
  <si>
    <t>Recurring Activity - Organizational Assessment &amp; Improvement</t>
  </si>
  <si>
    <t>Non-project based activities related to the ongoing support of the Organizational Assessment and Improvement department. This includes:
• inter-office travel
• subscriptions for professional journals
• licensing costs for technical documentation
• staff training and development.</t>
  </si>
  <si>
    <t>FY2019 Security Operations</t>
  </si>
  <si>
    <t>This project tracks the ongoing work of Security Operations across its core programs, to include new initiatives and implementing enhancements and optimizations.</t>
  </si>
  <si>
    <t>Recurring Activity - Complaints Office Operations</t>
  </si>
  <si>
    <t>The Complaints Office provides a centralized location where complaints or concerns regarding the ICANN Organization can be submitted, reviewed, analyzed and resolved as openly as appropriate.</t>
  </si>
  <si>
    <t>Recurring Activity - Action Request Register Support</t>
  </si>
  <si>
    <t xml:space="preserve">The Action Request Register operations team ensures advice and requests to the ICANN Board are processed and reported on in a consistent, timely and transparent manner.
</t>
  </si>
  <si>
    <t>Recurring Activity - Finance Operations</t>
  </si>
  <si>
    <t>All Finance ongoing operational activities.</t>
  </si>
  <si>
    <t>Recurring Activity - Procurement Operations</t>
  </si>
  <si>
    <t>This project covers all activities related to ICANN's procurement function.</t>
  </si>
  <si>
    <t>Process Documentation Initiative</t>
  </si>
  <si>
    <t>Manuals implementation</t>
  </si>
  <si>
    <t>ICANN Five-Year Strategic Planning</t>
  </si>
  <si>
    <t xml:space="preserve">The strategic planning cycle will incorporate key trends that impact ICANN on an organizational, operational and geopolitical level. </t>
  </si>
  <si>
    <t>Recurring Activity - Multistakeholder Strategy and Strategic Initiatives</t>
  </si>
  <si>
    <t>This project covers ongoing regional engagement for GSE Africa.</t>
  </si>
  <si>
    <t>Recurring Activity - Oracle support</t>
  </si>
  <si>
    <t>Ongoing support for BI, Reqlogic, Great Plains etc.</t>
  </si>
  <si>
    <t>Recurring Activity - Cybersecurity</t>
  </si>
  <si>
    <t>ICANN Org and Board Solutions IT Delivery</t>
  </si>
  <si>
    <t>Recurring Activity - Technical Services and PTI Support</t>
  </si>
  <si>
    <t>This project covers activities to develop and improve the technical systems used by PTI, including the Root Zone Management Automation and other workflow systems.</t>
  </si>
  <si>
    <t>Recurring Activity - Data Center Operations and End User Support</t>
  </si>
  <si>
    <t xml:space="preserve">Manage the day to day work and activities of IT support to the end users among the Org. </t>
  </si>
  <si>
    <t>Recurring Activity - Mobile and Cloud Platform Solutions Recurring Activity</t>
  </si>
  <si>
    <t/>
  </si>
  <si>
    <t>Stakeholder Authentication (SSO)</t>
  </si>
  <si>
    <t>Recurring Activity - IT Network Engineering and Security</t>
  </si>
  <si>
    <t xml:space="preserve">Providing technology support for the Root Server System, including researching new mechanisms to increase overall root server system security, stability, and resiliency, analyzing the operation of the root server system as a whole, and engaging in technical fora in which root server system-related topics are discussed. </t>
  </si>
  <si>
    <t>Recurring Activity - DNS Tactical Engineering</t>
  </si>
  <si>
    <t>FY19 ongoing for ICANN root server operations</t>
  </si>
  <si>
    <t>Accountability Indictors Development</t>
  </si>
  <si>
    <t>Development of new, automated dashboard</t>
  </si>
  <si>
    <t>Recurring Activity - IT Administration</t>
  </si>
  <si>
    <t>General Administration expenses - travel, training, stationary etc.</t>
  </si>
  <si>
    <t>Recurring Activity - IT Community Collaboration</t>
  </si>
  <si>
    <t>Enterprise Architecture and Release Services</t>
  </si>
  <si>
    <t>Recurring Activity - ICANN Org and Board Solutions IT Delivery</t>
  </si>
  <si>
    <t>Mobile and Cloud Platform Solutions Recurring Activity</t>
  </si>
  <si>
    <t>Recurring Activity - IT Contracted Parties</t>
  </si>
  <si>
    <t xml:space="preserve">Manage overall project and day to day work by IT Contracted Parties. </t>
  </si>
  <si>
    <t>Recurring Activity - Enterprise Architecture and Release Services</t>
  </si>
  <si>
    <t>Recurring Activity - Meetings Technical Support</t>
  </si>
  <si>
    <t xml:space="preserve">IT support for all meetings. </t>
  </si>
  <si>
    <t>Recurring Activity - Product Management</t>
  </si>
  <si>
    <t>This project covers ongoing activities to support the Product Management function.</t>
  </si>
  <si>
    <t>weCANN Continuous support</t>
  </si>
  <si>
    <t>Ongoing support requirements for weCANN</t>
  </si>
  <si>
    <t>Recurring Activity - Global Human Resources Operation</t>
  </si>
  <si>
    <t xml:space="preserve">Ongoing HR Operations activities, including compensation, benefits, payroll, HR transactions and HR policies and compliance. </t>
  </si>
  <si>
    <t>Recurring Activity - HR Talent Acquisition</t>
  </si>
  <si>
    <t xml:space="preserve">Manage the day to day activities of HR Talent acquisition. </t>
  </si>
  <si>
    <t>Recurring Activity - HR Talent Management</t>
  </si>
  <si>
    <t>Manage day to day work and activities related to talent management</t>
  </si>
  <si>
    <t>Recurring Activity - HR Staff Morale</t>
  </si>
  <si>
    <t>Activities to engage and motivate staff morale and teamwork</t>
  </si>
  <si>
    <t>Recurring Activity - Istanbul Regional Office Budget</t>
  </si>
  <si>
    <t>Capture operations costs associated with Montevideo Regional Office.</t>
  </si>
  <si>
    <t>Recurring Activity - Brussels Regional Office Budget</t>
  </si>
  <si>
    <t>Capture operations costs associated with Los Angeles Regional Office.</t>
  </si>
  <si>
    <t>Recurring Activity - Singapore Regional Office Budget</t>
  </si>
  <si>
    <t>Capture operations costs associated with Singapore Regional Office.</t>
  </si>
  <si>
    <t>Recurring Activity - Montevideo Regional Office Budget</t>
  </si>
  <si>
    <t>Recurring Activity - Los Angeles Headquarters Budget</t>
  </si>
  <si>
    <t xml:space="preserve">Capture operations costs associated with the LA HQ Office. </t>
  </si>
  <si>
    <t>Recurring Activity - Washington DC Regional Office Budget</t>
  </si>
  <si>
    <t>Capture operations costs associated with the Washington DC engagement Office</t>
  </si>
  <si>
    <t>Recurring Activity - Geneva Office Budget</t>
  </si>
  <si>
    <t>Capture operations costs associated with the Geneva Office</t>
  </si>
  <si>
    <t>Beijing Engagement Center Budget</t>
  </si>
  <si>
    <t>Capture operations costs associated with Beijing Engagement Center.</t>
  </si>
  <si>
    <t xml:space="preserve">Capture operations costs associated with the India Partnership. </t>
  </si>
  <si>
    <t>Recurring Activity - Office of the CEO</t>
  </si>
  <si>
    <t xml:space="preserve">Central coordinating point for activities related to the President and CEO’s Office.  </t>
  </si>
  <si>
    <t>Recurring Activity - Organization-wide Administrative Support</t>
  </si>
  <si>
    <t>Administration of the ongoing operations of the organization</t>
  </si>
  <si>
    <t>Recurring Activity - APAC Global Operations</t>
  </si>
  <si>
    <t>Operational support activities of the APAC Hub</t>
  </si>
  <si>
    <t>Recurring Activity - Operations Executive</t>
  </si>
  <si>
    <t>Manage the day to day work and activities for the Chief Operating Officer.</t>
  </si>
  <si>
    <t>Recurring Activity: ICANN Internet Governance Engagement</t>
  </si>
  <si>
    <t>This project encompasses ICANN Internet Governance engagement, participation and support for the IG ecosystem. It includes coordination and briefings and reporting on IG activity; the ICANN participation in the Global IGF; support for and participation in the regional and national IGF; and the IGFSA. The project also includes work done in support of the IG ecosystem and participation in dialog and conferences on IG issues of relevance to the ICANN mission and mandate.</t>
  </si>
  <si>
    <t>High Level Governmental Meeting</t>
  </si>
  <si>
    <t>This project involves the outreach and engagement as well as organizational and managerial tasks for supporting a high level meeting to be held in conjunction with the ICANN63  meeting in Barcelona during FY19. There will be some organizational and planning tasks during FY18 but this work will continue in FY19</t>
  </si>
  <si>
    <t>FY19 GE Government Advisory Committee (GAC) Engagement and Support</t>
  </si>
  <si>
    <t>This project encompasses the work of the Government and IGO engagement team (GE) in support of the GAC; its work with the GAC leadership, the Undeserved Regions WG; the Public Safety WG; reporting; and includes the GAC capacity building workshops and thematic training done as part of the demand driven engagement. This owrk is done in collaboration with other ICANN Org staff including the GAC Support team, OCTO and the GSE regional teams</t>
  </si>
  <si>
    <t>Recurring Activity - Government and Intergovernmental Organizations Engagement</t>
  </si>
  <si>
    <t xml:space="preserve">This project encompasses all the GE global operational and coordination activity including all engagement and outreach work done with governments; regional intergovernmental bodies; and global IGOs and IOs </t>
  </si>
  <si>
    <t>Outreach to constituents</t>
  </si>
  <si>
    <t>Outreach to ICANN consituents and interested parties re compliance.  Establish regular channels of communication with a number of parties to understand their concerns and consider how those concerns may be addressed within compliance.</t>
  </si>
  <si>
    <t>Recurring Activity - Consumer Safeguards</t>
  </si>
  <si>
    <t>Manage day to day work and activities of consumer safeguards and projects</t>
  </si>
  <si>
    <t>Recurring Activity - Contractual Compliance Audit</t>
  </si>
  <si>
    <t>A commitment to enforce the contract. 
This project covers the audit program activities to proactively identify deficiencies, manage the remediation process to ensure contracted parties' compliance with their agreements with ICANN, publish the audit report findings and provide an update to the community.</t>
  </si>
  <si>
    <t>Recurring Activity - Contractual Compliance for Registrars &amp; Registries</t>
  </si>
  <si>
    <t>A commitment to enforce the contract. 
This project covers the core compliance function which includes reviewing and processing of external complaints, internal efforts identified through proactive monitoring, addressing contract interpretation, engaging with entities and contracted parties and enforcement of the contractual obligations.</t>
  </si>
  <si>
    <t>Recurring Activity - Contractual Compliance Administration and Training</t>
  </si>
  <si>
    <t>A commitment to development. 
This project covers the activities related to staff development related to compliance, contract and softskills. In addition, this project also covers the administrative activities for example: meetings, management, support activities, training, travel, etc.</t>
  </si>
  <si>
    <t>Recurring Activity - Contractual Compliance Reporting</t>
  </si>
  <si>
    <t>A commitment to accountability and transparency. 
This project covers the activities related to data collection, data integrity and quality reviews, generation of the monthly, quarterly and annual reports.</t>
  </si>
  <si>
    <t>Recurring Activity- Contractual Compliance Outreach</t>
  </si>
  <si>
    <t>A commitment to outreach. 
This project covers the activities related to development and delivery of the different outreach activities related to community and contracted parties for information purposes, training or improvements.</t>
  </si>
  <si>
    <t>Recurring Activity - Contractual Compliance Improvements</t>
  </si>
  <si>
    <t>A commitment to continuous improvement. 
This project covers the activities to plan, document and implement process &amp; system, metrics reporting improvements as it relates to enhanced requirements, contract and/or policy updates and process improvements.</t>
  </si>
  <si>
    <t>Recurring Activity - Contractual Compliance Contract and Policy Work</t>
  </si>
  <si>
    <t>A commitment to transparency and continuous improvement. 
This project covers the activities to support and contribute to contract, policy and working groups efforts by providing data, lessons learned, good practices and recommendations.</t>
  </si>
  <si>
    <t>Recurring Activity - Litigation Support Services</t>
  </si>
  <si>
    <t>Monitor and Manage ICANN Litigation matters and issues.</t>
  </si>
  <si>
    <t>Recurring Activity - Internal Contractual Legal Support</t>
  </si>
  <si>
    <t xml:space="preserve">1.	Overall enterprise wide support for contracting matters: Contract Administration, Contract Support for the Organization, Renewal of Registry Agreement, Review of RAA Applications and related issues, etc.
2.	Provide support for various aspects of GDD operations, including as it relates to registries, registrars, etc. Provide support for New gTLD Operations; establish legal and contractual processes for review, negotiation and execution of New gTLD Registry Agreements; work with New gTLD program team and operations teams to coordinate legal processes with their processes; participate in discussions regarding agreements with legal, business and operations managers to assist and support program.
</t>
  </si>
  <si>
    <t>Recurring Activity - Legal Advisory Services</t>
  </si>
  <si>
    <t xml:space="preserve">This project includes the recurring activities involved in general advise to Org Senior Leadership, stakeholder services legal support, global stakeholder engagement legal support and MSSI legal support. </t>
  </si>
  <si>
    <t>Recurring Activities - General Legal Internal Support</t>
  </si>
  <si>
    <t xml:space="preserve">1.	Provide administrative support to ICANN General Counsel's Office and Legal Department: Staffing, Budget and Invoicing, Administrative Support.
2.	Track ICANN Legal Department's shared and allocated costs for IANA functions. Does not include the personnel.
3.	Successful management of all legal aspects of internal facing work including finance, HR, security, etc.
</t>
  </si>
  <si>
    <t>Recurring Activity - NomCom</t>
  </si>
  <si>
    <t>Support the work of NomCom 2018 with selection and announcement of NCAs for Board, ALAC, GNSO and ccNSO Council through early September 2018 and prepare for close out of 2018 NomCom at conclusion of 2017 NomCom term on 3 November 2017.
- Support the work of the 2019 NomCom with selection of NCAs for Board, ALAC, GNSO and ccNSO Council through 30 June 2019</t>
  </si>
  <si>
    <t>Recurring Activity - Board Management</t>
  </si>
  <si>
    <t>The Development, tracking and reporting of the FY17 Board Operations Adopted Budget - To include but not limited to: Processing of all Board member expenses, Process of Board Operations Vendor contracts and invoices, Monthly Budget Reconciliations, quarterly adopted budget review and forecasting as required.</t>
  </si>
  <si>
    <t>Recurring Activity - Board Operations</t>
  </si>
  <si>
    <t>All Board Operations staff expenses not related to travel including but not limited to: home internet expense, staff office supplies, Board Ops group workshops and events, monthly subscriptions and training, recruiting fees)</t>
  </si>
  <si>
    <t>Recurring Activity - Legal Support to ICANN Board</t>
  </si>
  <si>
    <t xml:space="preserve">1.	Performing Secretary's duties, including but not limited to those related to Secretary's Notices, Board and Committee meetings, Annual General Meetings, corporate records, and implementation of decisions made by the Board of Directors and its Committees, as appropriate.
2.	Provision of Legal Dept staff support to the Board and all of its Committees, as well as support as needed to the Board Operations Group.
</t>
  </si>
  <si>
    <t>Cross Community Working Group - Independent Review Process, Phase 2, Community</t>
  </si>
  <si>
    <t>Support the work of the Independent Review Process Implementation Oversight Team (IRP-IOT).</t>
  </si>
  <si>
    <t>CCWG - Accountability WS2, Community</t>
  </si>
  <si>
    <t>Enhancing ICANN Accountability &amp; Governance including: 
1. Facilitate and support process on strengthening ICANN Governance &amp; Accountability;
2. Manage substantive issues on accountability in relation to the IANA transition USG;
3. Adopt and implement report and recommendation out of the process; and
4. As relevant, adopt timeline and mechanisms to address accountability recommendations not related to the IANA transition</t>
  </si>
  <si>
    <t>Accountability - Workstream 2 Implementation Planning</t>
  </si>
  <si>
    <t xml:space="preserve">Supporting work during the consideration / adoption phase (by Chartering Organizations and the Board), and then through the implementation of CCWG-Accountability WS2 recommendations. </t>
  </si>
  <si>
    <t>Organizational Reviews: SSAC2</t>
  </si>
  <si>
    <t>Plan and conduct SSAC review mandated by ICANN Bylaws; provide guidance and support to the SSAC review work party; manage the indpednent examiner; provide support and guidance to the Organizational Effectiveness Committee and the Board on all aspects of planning and conducting the review.</t>
  </si>
  <si>
    <t>Organizational Reviews: RSSAC2</t>
  </si>
  <si>
    <t>Plan and conduct RSSAC review mandated by ICANN Bylaws; provide guidance and support to the RSSAC review working party; manage the independent examiner; provide guidance and support to the Organizational Effectiveness Committee and the Board on all aspects of planning and conducting the review.</t>
  </si>
  <si>
    <t>Organizational Reviews: NomCom2</t>
  </si>
  <si>
    <t>Plan and conduct NomCom review mandated by ICANN Bylaws; provide guidance and support to the Organizational Effectiveness Committee and the Board on all aspects of planning and conducting the review.</t>
  </si>
  <si>
    <t>At Large Review: Implementation of Recommendations</t>
  </si>
  <si>
    <t>Oversee implementation of Board-approved recommendations resulting from the Final Report issued by the Independent Examiner.</t>
  </si>
  <si>
    <t>Organizational Reviews:  ccNSO2</t>
  </si>
  <si>
    <t>Plan and conduct ccNSO review mandated by ICANN Bylaws; provide guidance and support to the ccNSO review working party; manage independent examiner; provide guidance and support to the Organizational Effectiveness Committee and the Board on all aspects of planning and conducting the review.</t>
  </si>
  <si>
    <t>Specific Review: Security, Stability and Resiliency 2 (SSR2)</t>
  </si>
  <si>
    <t>Support the work for the second Security, Stability and Resiliency Review Team (SSR2) as mandated by ICANN Bylaws by facilitating the activities and interactions between the community and review team members; facilitate work leading to the development of feasible and implementable recommendations (following the SMART framework).</t>
  </si>
  <si>
    <t>Specific Review: Registration Directory Service (RDS/WHOIS)</t>
  </si>
  <si>
    <t>Support the work for the RDS/WHOIS2 Review Team as mandated by ICANN Bylaws by facilitating the activities and interactions between the community and review team members once the review has commenced; facilitate work leading to the development of feasible and implementable recommendations (following the SMART framework).</t>
  </si>
  <si>
    <t>Specific Review: Competition, Consumer Trust and Consumer Choice (CCT)</t>
  </si>
  <si>
    <t>Competition, Consumer Trust and Consumer Choice (CCT) Review as mandated by ICANN Bylaws; facilitate the activities and interactions between the community and review team members.</t>
  </si>
  <si>
    <t>SSR Recommendation Implementation</t>
  </si>
  <si>
    <t>Support for the completion of the implementation of the first Security, Stability, and Resiliency Review Team recommendations</t>
  </si>
  <si>
    <t>Specific Review: Accountability and Transparency Review 3 (ATRT3)</t>
  </si>
  <si>
    <t>Prepare for the upcoming work for the third ATRT Review Team as mandated by the Bylaws by facilitating the activities and interactions between the community and review team members once the review has commenced; facilitate development of recommendations to be submitted to the Board.</t>
  </si>
  <si>
    <t>Competition, Consumer Trust and Consumer Choice (CCT) Review Implementation of Recommendations</t>
  </si>
  <si>
    <t>Oversee the progress of implementation work in line with PMI principles, ensuring alignment evolving work of ICANN Accountability. Provide regular updates to the Board and ICANN stakeholders.</t>
  </si>
  <si>
    <t>SSR2 Review Implementation of Recommendations</t>
  </si>
  <si>
    <t xml:space="preserve">Oversee the progress of implementation work in line with PMI principles, ensuring alignment evolving work of ICANN Accountability. Provide regular updates to the Board and ICANN stakeholders.
</t>
  </si>
  <si>
    <t>RDS Review Implementation of Recommendations</t>
  </si>
  <si>
    <t>Organization Review Cost Savings</t>
  </si>
  <si>
    <t>Strategy and Strategic Outlook</t>
  </si>
  <si>
    <t>Synchronize respective department initiatives to leverage interdependencies in relation to ICANN strategies and organizational evolution.
Work with all departments to identify key trends that impact ICANN on an organizational, operational and geopolitical level.</t>
  </si>
  <si>
    <t>Public Communication and Reporting</t>
  </si>
  <si>
    <t>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t>
  </si>
  <si>
    <t>General Data Protection Regulation - Task Force</t>
  </si>
  <si>
    <t>Coordinate work as it relates to data protection/privacy as it relates to the high level task force includes (ICANN org and Board members).</t>
  </si>
  <si>
    <t>General Data Protection Regulation - Contracted Parties and Engagement - Track II</t>
  </si>
  <si>
    <t>Coordinate work as it relates to data protection/privacy as it relates to the Contracted Parties and related engagement efforts.</t>
  </si>
  <si>
    <t>General Data Protection Regulation - Internal Org-related Issues - Track I</t>
  </si>
  <si>
    <t>Coordinate work as it relates to data protection/privacy as it relates to internal ICANN org-related issues.</t>
  </si>
  <si>
    <t>Recurring Activity - Support for the Organizational Effectiveness Committee of the Board</t>
  </si>
  <si>
    <t xml:space="preserve">Guidance and support for activities of the Organizational Effectiveness Committee of the Board. </t>
  </si>
  <si>
    <t>Evolve Reviews as Accountability and Improvement Mechanisms</t>
  </si>
  <si>
    <t>Develop and socialize a means of improving and evolving reviews, taking into consideration diverse points of view and work streams.  Leverage findings from organizational and ATRT reviews and related work to foster a productive discussion on how ICANN structures could evolve.</t>
  </si>
  <si>
    <t>Recurring Activity - Ombudsman</t>
  </si>
  <si>
    <t>Ombudsman Office On-going operations</t>
  </si>
  <si>
    <t>Recurring Activity - Legal Support toTransparency and Accountability Mechanisms</t>
  </si>
  <si>
    <t xml:space="preserve">General legal support to the accountability and transparency mechanisms. </t>
  </si>
  <si>
    <t>Supporting Auction Proceeds Discussions</t>
  </si>
  <si>
    <t>Supporting multistakeholder discussions on the use of new gTLD auction proceeds.</t>
  </si>
  <si>
    <t>Recurring Activity - Supporting Human Rights, Diversity, and Public Interest Initiatives</t>
  </si>
  <si>
    <t>Supporting human rights, diversity, and public interest initiatives within ICANN's remit. Examples include: Exploring the Public Interest within ICANN's Remit; Gender Diversity and Participation Survey Human Rights Impact Assessment</t>
  </si>
  <si>
    <t>Promote and Strengthen Regional Stakeholder Participation (Pilot)</t>
  </si>
  <si>
    <t>Supporting initiatives to promote and strengthen regional stakeholder participation at ICANN.</t>
  </si>
  <si>
    <t>Recurring Activity - NextGen@ICANN Program</t>
  </si>
  <si>
    <t>The NextGen@ICANN program’s goal is to help unlock new opportunities and understanding for members of the next generation of Internet users through regional outreach.</t>
  </si>
  <si>
    <t>Recurring Activity - Fellowship Program</t>
  </si>
  <si>
    <t>The Fellowship Program seeks to create a broader and more globally diverse base of knowledgeable constituents to build capacity within the ICANN multistakeholder model.</t>
  </si>
  <si>
    <t>Recurring Activity - Community Onboarding Pilot</t>
  </si>
  <si>
    <t>The Community Onboarding Pilot Program supports community members to  develop onboarding programs for new members into their Supporting Organization, Advisory Committee, Stakeholder Group or Constituency.</t>
  </si>
  <si>
    <t>Recurring Activity - Public Responsibility Support</t>
  </si>
  <si>
    <t>Administration of the ongoing operations of the Public Responsibility Support team and activities.</t>
  </si>
  <si>
    <t>Recurring Activity - Travel Services</t>
  </si>
  <si>
    <t>Continue the focus on planning, assessing risk, evaluating mitigation, monitoring and progress reporting to minimize the effects of risks to the organization.</t>
  </si>
  <si>
    <t>Recurring Activity - Supporting education</t>
  </si>
  <si>
    <t>This focus aims to build a global public audience that is knowledgeable of the greater Internet ecosystem. Work includes supporting and helping to facilitate the Online Learning Platform ICANN Learn, Leadership Program and ICANN History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</si>
</sst>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_);\(#,##0.0\)"/>
    <numFmt numFmtId="165" formatCode="0.0"/>
    <numFmt numFmtId="166" formatCode="_(* #,##0_);_(* \(#,##0\);_(* &quot;-&quot;??_);_(@_)"/>
    <numFmt numFmtId="167" formatCode="#,##0.0,,;\(#,##0.0,,\)"/>
    <numFmt numFmtId="168" formatCode="0.0000000000"/>
    <numFmt numFmtId="169" formatCode="&quot;$&quot;#,##0.0,,;\(&quot;$&quot;#,##0.0,,\)"/>
    <numFmt numFmtId="170" formatCode="0.0_);\(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sz val="11"/>
      <name val="Calibri"/>
      <family val="2"/>
      <scheme val="minor"/>
    </font>
    <font>
      <b/>
      <sz val="14"/>
      <color indexed="8"/>
      <name val="Calibri"/>
      <family val="2"/>
      <scheme val="minor"/>
    </font>
    <font>
      <b/>
      <sz val="11"/>
      <name val="Calibri"/>
      <family val="2"/>
      <scheme val="minor"/>
    </font>
    <font>
      <b/>
      <sz val="11"/>
      <color indexed="8"/>
      <name val="Calibri"/>
      <family val="2"/>
      <scheme val="minor"/>
    </font>
    <font>
      <b/>
      <i/>
      <sz val="11"/>
      <color theme="1"/>
      <name val="Calibri"/>
      <family val="2"/>
      <scheme val="minor"/>
    </font>
    <font>
      <b/>
      <i/>
      <sz val="11"/>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s>
  <borders count="50">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style="medium">
        <color auto="1"/>
      </right>
      <top/>
      <bottom/>
      <diagonal/>
    </border>
    <border>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medium">
        <color auto="1"/>
      </right>
      <top/>
      <bottom/>
      <diagonal/>
    </border>
    <border>
      <left/>
      <right style="thin">
        <color auto="1"/>
      </right>
      <top style="medium">
        <color auto="1"/>
      </top>
      <bottom style="medium">
        <color auto="1"/>
      </bottom>
      <diagonal/>
    </border>
  </borders>
  <cellStyleXfs count="8">
    <xf numFmtId="0" fontId="0" fillId="0" borderId="0"/>
    <xf numFmtId="43"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31">
    <xf numFmtId="0" fontId="0" fillId="0" borderId="0" xfId="0"/>
    <xf numFmtId="0" fontId="6" fillId="2" borderId="0" xfId="2" applyFont="1" applyFill="1" applyAlignment="1">
      <alignment vertical="center"/>
    </xf>
    <xf numFmtId="0" fontId="7" fillId="0" borderId="0" xfId="3"/>
    <xf numFmtId="0" fontId="7" fillId="0" borderId="0" xfId="3" applyAlignment="1">
      <alignment wrapText="1"/>
    </xf>
    <xf numFmtId="164" fontId="0" fillId="0" borderId="0" xfId="4" applyNumberFormat="1" applyFont="1" applyAlignment="1">
      <alignment horizontal="left" wrapText="1"/>
    </xf>
    <xf numFmtId="37" fontId="0" fillId="0" borderId="0" xfId="4" applyNumberFormat="1" applyFont="1" applyAlignment="1">
      <alignment horizontal="left"/>
    </xf>
    <xf numFmtId="44" fontId="0" fillId="0" borderId="0" xfId="5" applyFont="1" applyAlignment="1">
      <alignment horizontal="center"/>
    </xf>
    <xf numFmtId="0" fontId="1" fillId="2" borderId="0" xfId="2" applyFill="1" applyAlignment="1">
      <alignment vertical="center"/>
    </xf>
    <xf numFmtId="0" fontId="4" fillId="2" borderId="0" xfId="2" applyFont="1" applyFill="1" applyBorder="1" applyAlignment="1">
      <alignment horizontal="left" vertical="center" wrapText="1"/>
    </xf>
    <xf numFmtId="0" fontId="3" fillId="2" borderId="0" xfId="2" applyFont="1" applyFill="1" applyBorder="1" applyAlignment="1">
      <alignment horizontal="center" vertical="center" wrapText="1"/>
    </xf>
    <xf numFmtId="37" fontId="3" fillId="2" borderId="0" xfId="2" applyNumberFormat="1" applyFont="1" applyFill="1" applyBorder="1" applyAlignment="1">
      <alignment horizontal="center" vertical="center"/>
    </xf>
    <xf numFmtId="0" fontId="1" fillId="2" borderId="0" xfId="2" applyFill="1" applyAlignment="1">
      <alignment horizontal="left" vertical="top" wrapText="1"/>
    </xf>
    <xf numFmtId="165" fontId="8" fillId="2" borderId="0" xfId="2" applyNumberFormat="1" applyFont="1" applyFill="1" applyAlignment="1">
      <alignment horizontal="center" vertical="center"/>
    </xf>
    <xf numFmtId="37" fontId="1" fillId="2" borderId="0" xfId="2" applyNumberFormat="1" applyFill="1" applyAlignment="1">
      <alignment horizontal="center" vertical="center"/>
    </xf>
    <xf numFmtId="0" fontId="1" fillId="2" borderId="0" xfId="2" applyFill="1" applyBorder="1" applyAlignment="1">
      <alignment horizontal="center" vertical="center" wrapText="1"/>
    </xf>
    <xf numFmtId="37" fontId="1" fillId="2" borderId="0" xfId="2" applyNumberFormat="1" applyFill="1" applyBorder="1" applyAlignment="1">
      <alignment horizontal="center" vertical="center"/>
    </xf>
    <xf numFmtId="0" fontId="1" fillId="2" borderId="0" xfId="2" applyFill="1" applyAlignment="1">
      <alignment horizontal="left" vertical="center" wrapText="1"/>
    </xf>
    <xf numFmtId="0" fontId="9" fillId="3" borderId="1" xfId="3" applyFont="1" applyFill="1" applyBorder="1" applyAlignment="1">
      <alignment horizontal="center" vertical="center"/>
    </xf>
    <xf numFmtId="0" fontId="9" fillId="3" borderId="1" xfId="3" applyFont="1" applyFill="1" applyBorder="1" applyAlignment="1">
      <alignment horizontal="center" vertical="center" wrapText="1"/>
    </xf>
    <xf numFmtId="164" fontId="9" fillId="3" borderId="2" xfId="4" applyNumberFormat="1" applyFont="1" applyFill="1" applyBorder="1" applyAlignment="1">
      <alignment horizontal="center" vertical="center" wrapText="1"/>
    </xf>
    <xf numFmtId="37" fontId="9" fillId="3" borderId="2" xfId="4" applyNumberFormat="1" applyFont="1" applyFill="1" applyBorder="1" applyAlignment="1">
      <alignment horizontal="center" vertical="center"/>
    </xf>
    <xf numFmtId="44" fontId="9" fillId="3" borderId="3" xfId="5" applyFont="1" applyFill="1" applyBorder="1" applyAlignment="1">
      <alignment horizontal="center" vertical="center" wrapText="1"/>
    </xf>
    <xf numFmtId="44" fontId="9" fillId="3" borderId="3" xfId="5" applyFont="1" applyFill="1" applyBorder="1" applyAlignment="1">
      <alignment horizontal="center" vertical="center"/>
    </xf>
    <xf numFmtId="44" fontId="9" fillId="3" borderId="4" xfId="5" applyFont="1" applyFill="1" applyBorder="1" applyAlignment="1">
      <alignment horizontal="center" vertical="center"/>
    </xf>
    <xf numFmtId="0" fontId="11" fillId="4" borderId="7" xfId="3" applyFont="1" applyFill="1" applyBorder="1" applyAlignment="1">
      <alignment wrapText="1"/>
    </xf>
    <xf numFmtId="164" fontId="4" fillId="4" borderId="8" xfId="4" applyNumberFormat="1" applyFont="1" applyFill="1" applyBorder="1" applyAlignment="1">
      <alignment horizontal="center" wrapText="1"/>
    </xf>
    <xf numFmtId="37" fontId="4" fillId="4" borderId="8" xfId="4" applyNumberFormat="1" applyFont="1" applyFill="1" applyBorder="1" applyAlignment="1">
      <alignment horizontal="center"/>
    </xf>
    <xf numFmtId="167" fontId="4" fillId="4" borderId="6" xfId="5" applyNumberFormat="1" applyFont="1" applyFill="1" applyBorder="1" applyAlignment="1">
      <alignment horizontal="center"/>
    </xf>
    <xf numFmtId="167" fontId="4" fillId="4" borderId="7" xfId="5" applyNumberFormat="1" applyFont="1" applyFill="1" applyBorder="1" applyAlignment="1">
      <alignment horizontal="center"/>
    </xf>
    <xf numFmtId="0" fontId="11" fillId="4" borderId="11" xfId="3" applyFont="1" applyFill="1" applyBorder="1" applyAlignment="1">
      <alignment wrapText="1"/>
    </xf>
    <xf numFmtId="164" fontId="4" fillId="4" borderId="12" xfId="4" applyNumberFormat="1" applyFont="1" applyFill="1" applyBorder="1" applyAlignment="1">
      <alignment horizontal="center" wrapText="1"/>
    </xf>
    <xf numFmtId="37" fontId="4" fillId="4" borderId="12" xfId="4" applyNumberFormat="1" applyFont="1" applyFill="1" applyBorder="1" applyAlignment="1">
      <alignment horizontal="center"/>
    </xf>
    <xf numFmtId="167" fontId="4" fillId="4" borderId="13" xfId="5" applyNumberFormat="1" applyFont="1" applyFill="1" applyBorder="1" applyAlignment="1">
      <alignment horizontal="center"/>
    </xf>
    <xf numFmtId="167" fontId="4" fillId="4" borderId="14" xfId="5" applyNumberFormat="1" applyFont="1" applyFill="1" applyBorder="1" applyAlignment="1">
      <alignment horizontal="center"/>
    </xf>
    <xf numFmtId="167" fontId="4" fillId="4" borderId="15" xfId="5" applyNumberFormat="1" applyFont="1" applyFill="1" applyBorder="1" applyAlignment="1">
      <alignment horizontal="center"/>
    </xf>
    <xf numFmtId="164" fontId="2" fillId="6" borderId="9" xfId="4" applyNumberFormat="1" applyFont="1" applyFill="1" applyBorder="1" applyAlignment="1">
      <alignment horizontal="center" wrapText="1"/>
    </xf>
    <xf numFmtId="37" fontId="2" fillId="6" borderId="9" xfId="4" applyNumberFormat="1" applyFont="1" applyFill="1" applyBorder="1" applyAlignment="1">
      <alignment horizontal="center"/>
    </xf>
    <xf numFmtId="167" fontId="2" fillId="6" borderId="18" xfId="5" applyNumberFormat="1" applyFont="1" applyFill="1" applyBorder="1" applyAlignment="1">
      <alignment horizontal="center"/>
    </xf>
    <xf numFmtId="167" fontId="2" fillId="6" borderId="15" xfId="5" applyNumberFormat="1" applyFont="1" applyFill="1" applyBorder="1" applyAlignment="1">
      <alignment horizontal="center"/>
    </xf>
    <xf numFmtId="164" fontId="4" fillId="4" borderId="19" xfId="4" applyNumberFormat="1" applyFont="1" applyFill="1" applyBorder="1" applyAlignment="1">
      <alignment horizontal="center" wrapText="1"/>
    </xf>
    <xf numFmtId="37" fontId="4" fillId="4" borderId="19" xfId="4" applyNumberFormat="1" applyFont="1" applyFill="1" applyBorder="1" applyAlignment="1">
      <alignment horizontal="center"/>
    </xf>
    <xf numFmtId="167" fontId="4" fillId="4" borderId="20" xfId="5" applyNumberFormat="1" applyFont="1" applyFill="1" applyBorder="1" applyAlignment="1">
      <alignment horizontal="center"/>
    </xf>
    <xf numFmtId="164" fontId="4" fillId="4" borderId="22" xfId="4" applyNumberFormat="1" applyFont="1" applyFill="1" applyBorder="1" applyAlignment="1">
      <alignment horizontal="center" wrapText="1"/>
    </xf>
    <xf numFmtId="37" fontId="4" fillId="4" borderId="22" xfId="4" applyNumberFormat="1" applyFont="1" applyFill="1" applyBorder="1" applyAlignment="1">
      <alignment horizontal="center"/>
    </xf>
    <xf numFmtId="167" fontId="4" fillId="4" borderId="23" xfId="5" applyNumberFormat="1" applyFont="1" applyFill="1" applyBorder="1" applyAlignment="1">
      <alignment horizontal="center"/>
    </xf>
    <xf numFmtId="167" fontId="4" fillId="4" borderId="24" xfId="5" applyNumberFormat="1" applyFont="1" applyFill="1" applyBorder="1" applyAlignment="1">
      <alignment horizontal="center"/>
    </xf>
    <xf numFmtId="167" fontId="2" fillId="6" borderId="11" xfId="5" applyNumberFormat="1" applyFont="1" applyFill="1" applyBorder="1" applyAlignment="1">
      <alignment horizontal="center"/>
    </xf>
    <xf numFmtId="0" fontId="11" fillId="4" borderId="15" xfId="3" applyFont="1" applyFill="1" applyBorder="1" applyAlignment="1">
      <alignment wrapText="1"/>
    </xf>
    <xf numFmtId="164" fontId="4" fillId="4" borderId="12" xfId="4" applyNumberFormat="1" applyFont="1" applyFill="1" applyBorder="1" applyAlignment="1">
      <alignment horizontal="center" vertical="center" wrapText="1"/>
    </xf>
    <xf numFmtId="37" fontId="4" fillId="4" borderId="12" xfId="4" applyNumberFormat="1" applyFont="1" applyFill="1" applyBorder="1" applyAlignment="1">
      <alignment horizontal="center" vertical="center"/>
    </xf>
    <xf numFmtId="167" fontId="4" fillId="4" borderId="13" xfId="5" applyNumberFormat="1" applyFont="1" applyFill="1" applyBorder="1" applyAlignment="1">
      <alignment horizontal="center" vertical="center"/>
    </xf>
    <xf numFmtId="167" fontId="4" fillId="4" borderId="14" xfId="5" applyNumberFormat="1" applyFont="1" applyFill="1" applyBorder="1" applyAlignment="1">
      <alignment horizontal="center" vertical="center"/>
    </xf>
    <xf numFmtId="167" fontId="4" fillId="4" borderId="15" xfId="5" applyNumberFormat="1" applyFont="1" applyFill="1" applyBorder="1" applyAlignment="1">
      <alignment horizontal="center" vertical="center"/>
    </xf>
    <xf numFmtId="164" fontId="2" fillId="6" borderId="2" xfId="4" applyNumberFormat="1" applyFont="1" applyFill="1" applyBorder="1" applyAlignment="1">
      <alignment horizontal="center" wrapText="1"/>
    </xf>
    <xf numFmtId="37" fontId="2" fillId="6" borderId="2" xfId="4" applyNumberFormat="1" applyFont="1" applyFill="1" applyBorder="1" applyAlignment="1">
      <alignment horizontal="center"/>
    </xf>
    <xf numFmtId="167" fontId="2" fillId="6" borderId="3" xfId="5" applyNumberFormat="1" applyFont="1" applyFill="1" applyBorder="1" applyAlignment="1">
      <alignment horizontal="center"/>
    </xf>
    <xf numFmtId="167" fontId="2" fillId="6" borderId="4" xfId="5" applyNumberFormat="1" applyFont="1" applyFill="1" applyBorder="1" applyAlignment="1">
      <alignment horizontal="center"/>
    </xf>
    <xf numFmtId="164" fontId="2" fillId="5" borderId="9" xfId="4" applyNumberFormat="1" applyFont="1" applyFill="1" applyBorder="1" applyAlignment="1">
      <alignment horizontal="center" wrapText="1"/>
    </xf>
    <xf numFmtId="37" fontId="2" fillId="5" borderId="9" xfId="4" applyNumberFormat="1" applyFont="1" applyFill="1" applyBorder="1" applyAlignment="1">
      <alignment horizontal="center"/>
    </xf>
    <xf numFmtId="167" fontId="2" fillId="5" borderId="18" xfId="5" applyNumberFormat="1" applyFont="1" applyFill="1" applyBorder="1" applyAlignment="1">
      <alignment horizontal="center"/>
    </xf>
    <xf numFmtId="167" fontId="2" fillId="5" borderId="11" xfId="5" applyNumberFormat="1" applyFont="1" applyFill="1" applyBorder="1" applyAlignment="1">
      <alignment horizontal="center"/>
    </xf>
    <xf numFmtId="0" fontId="11" fillId="8" borderId="7" xfId="3" applyFont="1" applyFill="1" applyBorder="1" applyAlignment="1">
      <alignment wrapText="1"/>
    </xf>
    <xf numFmtId="164" fontId="4" fillId="8" borderId="25" xfId="4" applyNumberFormat="1" applyFont="1" applyFill="1" applyBorder="1" applyAlignment="1">
      <alignment horizontal="center" wrapText="1"/>
    </xf>
    <xf numFmtId="37" fontId="4" fillId="8" borderId="25" xfId="4" applyNumberFormat="1" applyFont="1" applyFill="1" applyBorder="1" applyAlignment="1">
      <alignment horizontal="center"/>
    </xf>
    <xf numFmtId="167" fontId="4" fillId="8" borderId="20" xfId="5" applyNumberFormat="1" applyFont="1" applyFill="1" applyBorder="1" applyAlignment="1">
      <alignment horizontal="center"/>
    </xf>
    <xf numFmtId="167" fontId="4" fillId="8" borderId="7" xfId="5" applyNumberFormat="1" applyFont="1" applyFill="1" applyBorder="1" applyAlignment="1">
      <alignment horizontal="center"/>
    </xf>
    <xf numFmtId="0" fontId="11" fillId="8" borderId="15" xfId="3" applyFont="1" applyFill="1" applyBorder="1" applyAlignment="1">
      <alignment wrapText="1"/>
    </xf>
    <xf numFmtId="164" fontId="4" fillId="8" borderId="12" xfId="4" applyNumberFormat="1" applyFont="1" applyFill="1" applyBorder="1" applyAlignment="1">
      <alignment horizontal="center" wrapText="1"/>
    </xf>
    <xf numFmtId="37" fontId="4" fillId="8" borderId="12" xfId="4" applyNumberFormat="1" applyFont="1" applyFill="1" applyBorder="1" applyAlignment="1">
      <alignment horizontal="center"/>
    </xf>
    <xf numFmtId="167" fontId="4" fillId="8" borderId="13" xfId="5" applyNumberFormat="1" applyFont="1" applyFill="1" applyBorder="1" applyAlignment="1">
      <alignment horizontal="center"/>
    </xf>
    <xf numFmtId="167" fontId="4" fillId="8" borderId="15" xfId="5" applyNumberFormat="1" applyFont="1" applyFill="1" applyBorder="1" applyAlignment="1">
      <alignment horizontal="center"/>
    </xf>
    <xf numFmtId="164" fontId="2" fillId="9" borderId="9" xfId="4" applyNumberFormat="1" applyFont="1" applyFill="1" applyBorder="1" applyAlignment="1">
      <alignment horizontal="center" wrapText="1"/>
    </xf>
    <xf numFmtId="37" fontId="2" fillId="9" borderId="9" xfId="4" applyNumberFormat="1" applyFont="1" applyFill="1" applyBorder="1" applyAlignment="1">
      <alignment horizontal="center"/>
    </xf>
    <xf numFmtId="167" fontId="2" fillId="9" borderId="18" xfId="5" applyNumberFormat="1" applyFont="1" applyFill="1" applyBorder="1" applyAlignment="1">
      <alignment horizontal="center"/>
    </xf>
    <xf numFmtId="167" fontId="2" fillId="9" borderId="11" xfId="5" applyNumberFormat="1" applyFont="1" applyFill="1" applyBorder="1" applyAlignment="1">
      <alignment horizontal="center"/>
    </xf>
    <xf numFmtId="164" fontId="2" fillId="9" borderId="21" xfId="4" applyNumberFormat="1" applyFont="1" applyFill="1" applyBorder="1" applyAlignment="1">
      <alignment horizontal="center" wrapText="1"/>
    </xf>
    <xf numFmtId="37" fontId="2" fillId="9" borderId="21" xfId="4" applyNumberFormat="1" applyFont="1" applyFill="1" applyBorder="1" applyAlignment="1">
      <alignment horizontal="center"/>
    </xf>
    <xf numFmtId="164" fontId="4" fillId="8" borderId="12" xfId="4" applyNumberFormat="1" applyFont="1" applyFill="1" applyBorder="1" applyAlignment="1">
      <alignment horizontal="center" vertical="center" wrapText="1"/>
    </xf>
    <xf numFmtId="37" fontId="4" fillId="8" borderId="12" xfId="4" applyNumberFormat="1" applyFont="1" applyFill="1" applyBorder="1" applyAlignment="1">
      <alignment horizontal="center" vertical="center"/>
    </xf>
    <xf numFmtId="167" fontId="4" fillId="8" borderId="13" xfId="5" applyNumberFormat="1" applyFont="1" applyFill="1" applyBorder="1" applyAlignment="1">
      <alignment horizontal="center" vertical="center"/>
    </xf>
    <xf numFmtId="167" fontId="4" fillId="8" borderId="15" xfId="5" applyNumberFormat="1" applyFont="1" applyFill="1" applyBorder="1" applyAlignment="1">
      <alignment horizontal="center" vertical="center"/>
    </xf>
    <xf numFmtId="164" fontId="2" fillId="9" borderId="2" xfId="4" applyNumberFormat="1" applyFont="1" applyFill="1" applyBorder="1" applyAlignment="1">
      <alignment horizontal="center" wrapText="1"/>
    </xf>
    <xf numFmtId="37" fontId="2" fillId="9" borderId="2" xfId="4" applyNumberFormat="1" applyFont="1" applyFill="1" applyBorder="1" applyAlignment="1">
      <alignment horizontal="center"/>
    </xf>
    <xf numFmtId="167" fontId="2" fillId="9" borderId="3" xfId="5" applyNumberFormat="1" applyFont="1" applyFill="1" applyBorder="1" applyAlignment="1">
      <alignment horizontal="center"/>
    </xf>
    <xf numFmtId="167" fontId="2" fillId="9" borderId="4" xfId="5" applyNumberFormat="1" applyFont="1" applyFill="1" applyBorder="1" applyAlignment="1">
      <alignment horizontal="center"/>
    </xf>
    <xf numFmtId="0" fontId="11" fillId="11" borderId="7" xfId="3" applyFont="1" applyFill="1" applyBorder="1" applyAlignment="1">
      <alignment wrapText="1"/>
    </xf>
    <xf numFmtId="164" fontId="4" fillId="11" borderId="25" xfId="4" applyNumberFormat="1" applyFont="1" applyFill="1" applyBorder="1" applyAlignment="1">
      <alignment horizontal="center" wrapText="1"/>
    </xf>
    <xf numFmtId="37" fontId="4" fillId="11" borderId="25" xfId="4" applyNumberFormat="1" applyFont="1" applyFill="1" applyBorder="1" applyAlignment="1">
      <alignment horizontal="center"/>
    </xf>
    <xf numFmtId="167" fontId="4" fillId="11" borderId="20" xfId="5" applyNumberFormat="1" applyFont="1" applyFill="1" applyBorder="1" applyAlignment="1">
      <alignment horizontal="center"/>
    </xf>
    <xf numFmtId="167" fontId="4" fillId="11" borderId="7" xfId="5" applyNumberFormat="1" applyFont="1" applyFill="1" applyBorder="1" applyAlignment="1">
      <alignment horizontal="center"/>
    </xf>
    <xf numFmtId="0" fontId="11" fillId="11" borderId="15" xfId="3" applyFont="1" applyFill="1" applyBorder="1" applyAlignment="1">
      <alignment wrapText="1"/>
    </xf>
    <xf numFmtId="164" fontId="4" fillId="11" borderId="12" xfId="4" applyNumberFormat="1" applyFont="1" applyFill="1" applyBorder="1" applyAlignment="1">
      <alignment horizontal="center" wrapText="1"/>
    </xf>
    <xf numFmtId="37" fontId="4" fillId="11" borderId="12" xfId="4" applyNumberFormat="1" applyFont="1" applyFill="1" applyBorder="1" applyAlignment="1">
      <alignment horizontal="center"/>
    </xf>
    <xf numFmtId="167" fontId="4" fillId="11" borderId="13" xfId="5" applyNumberFormat="1" applyFont="1" applyFill="1" applyBorder="1" applyAlignment="1">
      <alignment horizontal="center"/>
    </xf>
    <xf numFmtId="167" fontId="4" fillId="11" borderId="15" xfId="5" applyNumberFormat="1" applyFont="1" applyFill="1" applyBorder="1" applyAlignment="1">
      <alignment horizontal="center"/>
    </xf>
    <xf numFmtId="164" fontId="2" fillId="12" borderId="9" xfId="4" applyNumberFormat="1" applyFont="1" applyFill="1" applyBorder="1" applyAlignment="1">
      <alignment horizontal="center" wrapText="1"/>
    </xf>
    <xf numFmtId="37" fontId="2" fillId="12" borderId="9" xfId="4" applyNumberFormat="1" applyFont="1" applyFill="1" applyBorder="1" applyAlignment="1">
      <alignment horizontal="center"/>
    </xf>
    <xf numFmtId="167" fontId="2" fillId="12" borderId="18" xfId="5" applyNumberFormat="1" applyFont="1" applyFill="1" applyBorder="1" applyAlignment="1">
      <alignment horizontal="center"/>
    </xf>
    <xf numFmtId="167" fontId="2" fillId="12" borderId="11" xfId="5" applyNumberFormat="1" applyFont="1" applyFill="1" applyBorder="1" applyAlignment="1">
      <alignment horizontal="center"/>
    </xf>
    <xf numFmtId="164" fontId="4" fillId="11" borderId="21" xfId="4" applyNumberFormat="1" applyFont="1" applyFill="1" applyBorder="1" applyAlignment="1">
      <alignment horizontal="center" wrapText="1"/>
    </xf>
    <xf numFmtId="37" fontId="4" fillId="11" borderId="21" xfId="4" applyNumberFormat="1" applyFont="1" applyFill="1" applyBorder="1" applyAlignment="1">
      <alignment horizontal="center"/>
    </xf>
    <xf numFmtId="167" fontId="4" fillId="11" borderId="32" xfId="5" applyNumberFormat="1" applyFont="1" applyFill="1" applyBorder="1" applyAlignment="1">
      <alignment horizontal="center"/>
    </xf>
    <xf numFmtId="167" fontId="4" fillId="11" borderId="33" xfId="5" applyNumberFormat="1" applyFont="1" applyFill="1" applyBorder="1" applyAlignment="1">
      <alignment horizontal="center"/>
    </xf>
    <xf numFmtId="167" fontId="2" fillId="12" borderId="13" xfId="5" applyNumberFormat="1" applyFont="1" applyFill="1" applyBorder="1" applyAlignment="1">
      <alignment horizontal="center"/>
    </xf>
    <xf numFmtId="167" fontId="2" fillId="12" borderId="15" xfId="5" applyNumberFormat="1" applyFont="1" applyFill="1" applyBorder="1" applyAlignment="1">
      <alignment horizontal="center"/>
    </xf>
    <xf numFmtId="167" fontId="4" fillId="11" borderId="34" xfId="5" applyNumberFormat="1" applyFont="1" applyFill="1" applyBorder="1" applyAlignment="1">
      <alignment horizontal="center"/>
    </xf>
    <xf numFmtId="164" fontId="2" fillId="12" borderId="2" xfId="4" applyNumberFormat="1" applyFont="1" applyFill="1" applyBorder="1" applyAlignment="1">
      <alignment horizontal="center" wrapText="1"/>
    </xf>
    <xf numFmtId="37" fontId="2" fillId="12" borderId="2" xfId="4" applyNumberFormat="1" applyFont="1" applyFill="1" applyBorder="1" applyAlignment="1">
      <alignment horizontal="center"/>
    </xf>
    <xf numFmtId="167" fontId="2" fillId="12" borderId="3" xfId="5" applyNumberFormat="1" applyFont="1" applyFill="1" applyBorder="1" applyAlignment="1">
      <alignment horizontal="center"/>
    </xf>
    <xf numFmtId="167" fontId="2" fillId="12" borderId="4" xfId="5" applyNumberFormat="1" applyFont="1" applyFill="1" applyBorder="1" applyAlignment="1">
      <alignment horizontal="center"/>
    </xf>
    <xf numFmtId="0" fontId="11" fillId="14" borderId="25" xfId="3" applyFont="1" applyFill="1" applyBorder="1" applyAlignment="1">
      <alignment vertical="center" wrapText="1"/>
    </xf>
    <xf numFmtId="0" fontId="11" fillId="14" borderId="7" xfId="3" applyFont="1" applyFill="1" applyBorder="1" applyAlignment="1">
      <alignment vertical="center" wrapText="1"/>
    </xf>
    <xf numFmtId="164" fontId="4" fillId="14" borderId="2" xfId="4" applyNumberFormat="1" applyFont="1" applyFill="1" applyBorder="1" applyAlignment="1">
      <alignment horizontal="center" vertical="center" wrapText="1"/>
    </xf>
    <xf numFmtId="37" fontId="4" fillId="14" borderId="2" xfId="4" applyNumberFormat="1" applyFont="1" applyFill="1" applyBorder="1" applyAlignment="1">
      <alignment horizontal="center" vertical="center"/>
    </xf>
    <xf numFmtId="167" fontId="4" fillId="14" borderId="3" xfId="5" applyNumberFormat="1" applyFont="1" applyFill="1" applyBorder="1" applyAlignment="1">
      <alignment horizontal="center" vertical="center"/>
    </xf>
    <xf numFmtId="167" fontId="4" fillId="14" borderId="4" xfId="5" applyNumberFormat="1" applyFont="1" applyFill="1" applyBorder="1" applyAlignment="1">
      <alignment horizontal="center" vertical="center"/>
    </xf>
    <xf numFmtId="164" fontId="2" fillId="15" borderId="9" xfId="4" applyNumberFormat="1" applyFont="1" applyFill="1" applyBorder="1" applyAlignment="1">
      <alignment horizontal="center" wrapText="1"/>
    </xf>
    <xf numFmtId="37" fontId="2" fillId="15" borderId="9" xfId="4" applyNumberFormat="1" applyFont="1" applyFill="1" applyBorder="1" applyAlignment="1">
      <alignment horizontal="center"/>
    </xf>
    <xf numFmtId="167" fontId="2" fillId="15" borderId="18" xfId="5" applyNumberFormat="1" applyFont="1" applyFill="1" applyBorder="1" applyAlignment="1">
      <alignment horizontal="center"/>
    </xf>
    <xf numFmtId="167" fontId="2" fillId="15" borderId="11" xfId="5" applyNumberFormat="1" applyFont="1" applyFill="1" applyBorder="1" applyAlignment="1">
      <alignment horizontal="center"/>
    </xf>
    <xf numFmtId="0" fontId="11" fillId="14" borderId="5" xfId="3" applyFont="1" applyFill="1" applyBorder="1" applyAlignment="1">
      <alignment horizontal="left" vertical="center" wrapText="1"/>
    </xf>
    <xf numFmtId="164" fontId="4" fillId="14" borderId="25" xfId="4" applyNumberFormat="1" applyFont="1" applyFill="1" applyBorder="1" applyAlignment="1">
      <alignment horizontal="center" vertical="center" wrapText="1"/>
    </xf>
    <xf numFmtId="37" fontId="4" fillId="14" borderId="25" xfId="4" applyNumberFormat="1" applyFont="1" applyFill="1" applyBorder="1" applyAlignment="1">
      <alignment horizontal="center" vertical="center"/>
    </xf>
    <xf numFmtId="167" fontId="4" fillId="14" borderId="20" xfId="5" applyNumberFormat="1" applyFont="1" applyFill="1" applyBorder="1" applyAlignment="1">
      <alignment horizontal="center" vertical="center"/>
    </xf>
    <xf numFmtId="167" fontId="4" fillId="14" borderId="7" xfId="5" applyNumberFormat="1" applyFont="1" applyFill="1" applyBorder="1" applyAlignment="1">
      <alignment horizontal="center" vertical="center"/>
    </xf>
    <xf numFmtId="167" fontId="2" fillId="15" borderId="13" xfId="5" applyNumberFormat="1" applyFont="1" applyFill="1" applyBorder="1" applyAlignment="1">
      <alignment horizontal="center"/>
    </xf>
    <xf numFmtId="167" fontId="2" fillId="15" borderId="15" xfId="5" applyNumberFormat="1" applyFont="1" applyFill="1" applyBorder="1" applyAlignment="1">
      <alignment horizontal="center"/>
    </xf>
    <xf numFmtId="0" fontId="11" fillId="14" borderId="2" xfId="3" applyFont="1" applyFill="1" applyBorder="1" applyAlignment="1">
      <alignment horizontal="left" vertical="center" wrapText="1"/>
    </xf>
    <xf numFmtId="0" fontId="11" fillId="14" borderId="4" xfId="3" applyFont="1" applyFill="1" applyBorder="1" applyAlignment="1">
      <alignment vertical="center" wrapText="1"/>
    </xf>
    <xf numFmtId="164" fontId="2" fillId="15" borderId="2" xfId="4" applyNumberFormat="1" applyFont="1" applyFill="1" applyBorder="1" applyAlignment="1">
      <alignment horizontal="center" wrapText="1"/>
    </xf>
    <xf numFmtId="37" fontId="2" fillId="15" borderId="2" xfId="4" applyNumberFormat="1" applyFont="1" applyFill="1" applyBorder="1" applyAlignment="1">
      <alignment horizontal="center"/>
    </xf>
    <xf numFmtId="167" fontId="2" fillId="15" borderId="3" xfId="5" applyNumberFormat="1" applyFont="1" applyFill="1" applyBorder="1" applyAlignment="1">
      <alignment horizontal="center"/>
    </xf>
    <xf numFmtId="167" fontId="2" fillId="15" borderId="4" xfId="5" applyNumberFormat="1" applyFont="1" applyFill="1" applyBorder="1" applyAlignment="1">
      <alignment horizontal="center"/>
    </xf>
    <xf numFmtId="0" fontId="11" fillId="14" borderId="7" xfId="3" applyFont="1" applyFill="1" applyBorder="1" applyAlignment="1">
      <alignment wrapText="1"/>
    </xf>
    <xf numFmtId="164" fontId="4" fillId="14" borderId="25" xfId="4" applyNumberFormat="1" applyFont="1" applyFill="1" applyBorder="1" applyAlignment="1">
      <alignment horizontal="center" wrapText="1"/>
    </xf>
    <xf numFmtId="37" fontId="4" fillId="14" borderId="25" xfId="4" applyNumberFormat="1" applyFont="1" applyFill="1" applyBorder="1" applyAlignment="1">
      <alignment horizontal="center"/>
    </xf>
    <xf numFmtId="167" fontId="4" fillId="14" borderId="20" xfId="5" applyNumberFormat="1" applyFont="1" applyFill="1" applyBorder="1" applyAlignment="1">
      <alignment horizontal="center"/>
    </xf>
    <xf numFmtId="167" fontId="4" fillId="14" borderId="7" xfId="5" applyNumberFormat="1" applyFont="1" applyFill="1" applyBorder="1" applyAlignment="1">
      <alignment horizontal="center"/>
    </xf>
    <xf numFmtId="0" fontId="11" fillId="14" borderId="15" xfId="3" applyFont="1" applyFill="1" applyBorder="1" applyAlignment="1">
      <alignment wrapText="1"/>
    </xf>
    <xf numFmtId="164" fontId="4" fillId="14" borderId="12" xfId="4" applyNumberFormat="1" applyFont="1" applyFill="1" applyBorder="1" applyAlignment="1">
      <alignment horizontal="center" wrapText="1"/>
    </xf>
    <xf numFmtId="37" fontId="4" fillId="14" borderId="12" xfId="4" applyNumberFormat="1" applyFont="1" applyFill="1" applyBorder="1" applyAlignment="1">
      <alignment horizontal="center"/>
    </xf>
    <xf numFmtId="167" fontId="4" fillId="14" borderId="13" xfId="5" applyNumberFormat="1" applyFont="1" applyFill="1" applyBorder="1" applyAlignment="1">
      <alignment horizontal="center"/>
    </xf>
    <xf numFmtId="167" fontId="4" fillId="14" borderId="15" xfId="5" applyNumberFormat="1" applyFont="1" applyFill="1" applyBorder="1" applyAlignment="1">
      <alignment horizontal="center"/>
    </xf>
    <xf numFmtId="164" fontId="2" fillId="15" borderId="5" xfId="4" applyNumberFormat="1" applyFont="1" applyFill="1" applyBorder="1" applyAlignment="1">
      <alignment horizontal="center" wrapText="1"/>
    </xf>
    <xf numFmtId="37" fontId="2" fillId="15" borderId="5" xfId="4" applyNumberFormat="1" applyFont="1" applyFill="1" applyBorder="1" applyAlignment="1">
      <alignment horizontal="center"/>
    </xf>
    <xf numFmtId="167" fontId="2" fillId="15" borderId="6" xfId="5" applyNumberFormat="1" applyFont="1" applyFill="1" applyBorder="1" applyAlignment="1">
      <alignment horizontal="center"/>
    </xf>
    <xf numFmtId="167" fontId="2" fillId="15" borderId="34" xfId="5" applyNumberFormat="1" applyFont="1" applyFill="1" applyBorder="1" applyAlignment="1">
      <alignment horizontal="center"/>
    </xf>
    <xf numFmtId="0" fontId="11" fillId="3" borderId="7" xfId="3" applyFont="1" applyFill="1" applyBorder="1" applyAlignment="1">
      <alignment wrapText="1"/>
    </xf>
    <xf numFmtId="164" fontId="4" fillId="3" borderId="25" xfId="4" applyNumberFormat="1" applyFont="1" applyFill="1" applyBorder="1" applyAlignment="1">
      <alignment horizontal="center" wrapText="1"/>
    </xf>
    <xf numFmtId="37" fontId="4" fillId="3" borderId="25" xfId="4" applyNumberFormat="1" applyFont="1" applyFill="1" applyBorder="1" applyAlignment="1">
      <alignment horizontal="center"/>
    </xf>
    <xf numFmtId="167" fontId="4" fillId="3" borderId="20" xfId="5" applyNumberFormat="1" applyFont="1" applyFill="1" applyBorder="1" applyAlignment="1">
      <alignment horizontal="center"/>
    </xf>
    <xf numFmtId="167" fontId="4" fillId="3" borderId="7" xfId="5" applyNumberFormat="1" applyFont="1" applyFill="1" applyBorder="1" applyAlignment="1">
      <alignment horizontal="center"/>
    </xf>
    <xf numFmtId="0" fontId="11" fillId="3" borderId="15" xfId="3" applyFont="1" applyFill="1" applyBorder="1" applyAlignment="1">
      <alignment wrapText="1"/>
    </xf>
    <xf numFmtId="164" fontId="4" fillId="3" borderId="12" xfId="4" applyNumberFormat="1" applyFont="1" applyFill="1" applyBorder="1" applyAlignment="1">
      <alignment horizontal="center" wrapText="1"/>
    </xf>
    <xf numFmtId="37" fontId="4" fillId="3" borderId="12" xfId="4" applyNumberFormat="1" applyFont="1" applyFill="1" applyBorder="1" applyAlignment="1">
      <alignment horizontal="center"/>
    </xf>
    <xf numFmtId="167" fontId="4" fillId="3" borderId="13" xfId="5" applyNumberFormat="1" applyFont="1" applyFill="1" applyBorder="1" applyAlignment="1">
      <alignment horizontal="center"/>
    </xf>
    <xf numFmtId="167" fontId="4" fillId="3" borderId="15" xfId="5" applyNumberFormat="1" applyFont="1" applyFill="1" applyBorder="1" applyAlignment="1">
      <alignment horizontal="center"/>
    </xf>
    <xf numFmtId="164" fontId="2" fillId="17" borderId="2" xfId="4" applyNumberFormat="1" applyFont="1" applyFill="1" applyBorder="1" applyAlignment="1">
      <alignment horizontal="center" wrapText="1"/>
    </xf>
    <xf numFmtId="37" fontId="2" fillId="17" borderId="2" xfId="4" applyNumberFormat="1" applyFont="1" applyFill="1" applyBorder="1" applyAlignment="1">
      <alignment horizontal="center"/>
    </xf>
    <xf numFmtId="167" fontId="2" fillId="17" borderId="3" xfId="5" applyNumberFormat="1" applyFont="1" applyFill="1" applyBorder="1" applyAlignment="1">
      <alignment horizontal="center"/>
    </xf>
    <xf numFmtId="167" fontId="2" fillId="17" borderId="4" xfId="5" applyNumberFormat="1" applyFont="1" applyFill="1" applyBorder="1" applyAlignment="1">
      <alignment horizontal="center"/>
    </xf>
    <xf numFmtId="0" fontId="10" fillId="3" borderId="15" xfId="3" applyFont="1" applyFill="1" applyBorder="1" applyAlignment="1">
      <alignment wrapText="1"/>
    </xf>
    <xf numFmtId="164" fontId="2" fillId="17" borderId="5" xfId="4" applyNumberFormat="1" applyFont="1" applyFill="1" applyBorder="1" applyAlignment="1">
      <alignment horizontal="center" wrapText="1"/>
    </xf>
    <xf numFmtId="37" fontId="2" fillId="17" borderId="5" xfId="4" applyNumberFormat="1" applyFont="1" applyFill="1" applyBorder="1" applyAlignment="1">
      <alignment horizontal="center"/>
    </xf>
    <xf numFmtId="167" fontId="2" fillId="17" borderId="6" xfId="5" applyNumberFormat="1" applyFont="1" applyFill="1" applyBorder="1" applyAlignment="1">
      <alignment horizontal="center"/>
    </xf>
    <xf numFmtId="167" fontId="2" fillId="17" borderId="34" xfId="5" applyNumberFormat="1" applyFont="1" applyFill="1" applyBorder="1" applyAlignment="1">
      <alignment horizontal="center"/>
    </xf>
    <xf numFmtId="0" fontId="11" fillId="19" borderId="15" xfId="3" applyFont="1" applyFill="1" applyBorder="1" applyAlignment="1">
      <alignment wrapText="1"/>
    </xf>
    <xf numFmtId="164" fontId="4" fillId="19" borderId="12" xfId="4" applyNumberFormat="1" applyFont="1" applyFill="1" applyBorder="1" applyAlignment="1">
      <alignment horizontal="center" wrapText="1"/>
    </xf>
    <xf numFmtId="37" fontId="4" fillId="19" borderId="12" xfId="4" applyNumberFormat="1" applyFont="1" applyFill="1" applyBorder="1" applyAlignment="1">
      <alignment horizontal="center"/>
    </xf>
    <xf numFmtId="167" fontId="4" fillId="19" borderId="13" xfId="5" applyNumberFormat="1" applyFont="1" applyFill="1" applyBorder="1" applyAlignment="1">
      <alignment horizontal="center"/>
    </xf>
    <xf numFmtId="167" fontId="4" fillId="19" borderId="15" xfId="5" applyNumberFormat="1" applyFont="1" applyFill="1" applyBorder="1" applyAlignment="1">
      <alignment horizontal="center"/>
    </xf>
    <xf numFmtId="164" fontId="2" fillId="18" borderId="5" xfId="4" applyNumberFormat="1" applyFont="1" applyFill="1" applyBorder="1" applyAlignment="1">
      <alignment horizontal="center" wrapText="1"/>
    </xf>
    <xf numFmtId="37" fontId="2" fillId="18" borderId="5" xfId="4" applyNumberFormat="1" applyFont="1" applyFill="1" applyBorder="1" applyAlignment="1">
      <alignment horizontal="center"/>
    </xf>
    <xf numFmtId="167" fontId="2" fillId="18" borderId="6" xfId="5" applyNumberFormat="1" applyFont="1" applyFill="1" applyBorder="1" applyAlignment="1">
      <alignment horizontal="center"/>
    </xf>
    <xf numFmtId="167" fontId="2" fillId="18" borderId="34" xfId="5" applyNumberFormat="1" applyFont="1" applyFill="1" applyBorder="1" applyAlignment="1">
      <alignment horizontal="center"/>
    </xf>
    <xf numFmtId="168" fontId="8" fillId="2" borderId="0" xfId="2" applyNumberFormat="1" applyFont="1" applyFill="1" applyAlignment="1">
      <alignment horizontal="center" vertical="center"/>
    </xf>
    <xf numFmtId="164" fontId="0" fillId="0" borderId="0" xfId="4" applyNumberFormat="1" applyFont="1" applyAlignment="1">
      <alignment horizontal="center" wrapText="1"/>
    </xf>
    <xf numFmtId="37" fontId="0" fillId="0" borderId="0" xfId="4" applyNumberFormat="1" applyFont="1" applyAlignment="1">
      <alignment horizontal="center"/>
    </xf>
    <xf numFmtId="166" fontId="7" fillId="0" borderId="0" xfId="6" applyNumberFormat="1" applyFont="1"/>
    <xf numFmtId="166" fontId="7" fillId="0" borderId="0" xfId="6" applyNumberFormat="1" applyFont="1" applyAlignment="1">
      <alignment wrapText="1"/>
    </xf>
    <xf numFmtId="164" fontId="0" fillId="0" borderId="0" xfId="6" applyNumberFormat="1" applyFont="1" applyAlignment="1">
      <alignment horizontal="center" wrapText="1"/>
    </xf>
    <xf numFmtId="37" fontId="0" fillId="0" borderId="0" xfId="6" applyNumberFormat="1" applyFont="1" applyAlignment="1">
      <alignment horizontal="center"/>
    </xf>
    <xf numFmtId="166" fontId="0" fillId="0" borderId="0" xfId="6" applyNumberFormat="1" applyFont="1" applyAlignment="1">
      <alignment horizontal="center"/>
    </xf>
    <xf numFmtId="0" fontId="3" fillId="2" borderId="0" xfId="2" applyFont="1" applyFill="1" applyBorder="1" applyAlignment="1">
      <alignment horizontal="center" vertical="center"/>
    </xf>
    <xf numFmtId="0" fontId="0" fillId="0" borderId="0" xfId="0" applyAlignment="1">
      <alignment horizontal="left" vertical="center"/>
    </xf>
    <xf numFmtId="0" fontId="1" fillId="2" borderId="0" xfId="2" applyFill="1" applyBorder="1" applyAlignment="1">
      <alignment horizontal="center" vertical="center"/>
    </xf>
    <xf numFmtId="0" fontId="9" fillId="20" borderId="2" xfId="3" applyFont="1" applyFill="1" applyBorder="1" applyAlignment="1">
      <alignment horizontal="left" vertical="center"/>
    </xf>
    <xf numFmtId="0" fontId="9" fillId="20" borderId="3" xfId="3" applyFont="1" applyFill="1" applyBorder="1" applyAlignment="1">
      <alignment horizontal="left" vertical="center"/>
    </xf>
    <xf numFmtId="0" fontId="9" fillId="20" borderId="3" xfId="3" applyFont="1" applyFill="1" applyBorder="1" applyAlignment="1">
      <alignment horizontal="left" vertical="center" wrapText="1"/>
    </xf>
    <xf numFmtId="0" fontId="9" fillId="20" borderId="3" xfId="3" applyFont="1" applyFill="1" applyBorder="1" applyAlignment="1">
      <alignment horizontal="center" vertical="center" wrapText="1"/>
    </xf>
    <xf numFmtId="0" fontId="9" fillId="20" borderId="37" xfId="3" applyFont="1" applyFill="1" applyBorder="1" applyAlignment="1">
      <alignment horizontal="center" vertical="center" wrapText="1"/>
    </xf>
    <xf numFmtId="164" fontId="9" fillId="3" borderId="3" xfId="4" applyNumberFormat="1" applyFont="1" applyFill="1" applyBorder="1" applyAlignment="1">
      <alignment horizontal="center" vertical="center"/>
    </xf>
    <xf numFmtId="0" fontId="1" fillId="22" borderId="0" xfId="2" applyFill="1" applyBorder="1" applyAlignment="1">
      <alignment horizontal="center" vertical="center"/>
    </xf>
    <xf numFmtId="0" fontId="1" fillId="22" borderId="0" xfId="2" applyFill="1" applyBorder="1" applyAlignment="1">
      <alignment horizontal="left" vertical="center" wrapText="1"/>
    </xf>
    <xf numFmtId="0" fontId="1" fillId="22" borderId="0" xfId="2" applyFill="1" applyBorder="1" applyAlignment="1">
      <alignment horizontal="left" vertical="top" wrapText="1"/>
    </xf>
    <xf numFmtId="0" fontId="1" fillId="22" borderId="10" xfId="2" applyFill="1" applyBorder="1" applyAlignment="1">
      <alignment horizontal="left" vertical="top" wrapText="1"/>
    </xf>
    <xf numFmtId="165" fontId="8" fillId="22" borderId="10" xfId="2" applyNumberFormat="1" applyFont="1" applyFill="1" applyBorder="1" applyAlignment="1">
      <alignment horizontal="center" vertical="center" wrapText="1"/>
    </xf>
    <xf numFmtId="167" fontId="0" fillId="22" borderId="10" xfId="5" applyNumberFormat="1" applyFont="1" applyFill="1" applyBorder="1" applyAlignment="1">
      <alignment horizontal="center" vertical="center"/>
    </xf>
    <xf numFmtId="167" fontId="8" fillId="22" borderId="10" xfId="2" applyNumberFormat="1" applyFont="1" applyFill="1" applyBorder="1" applyAlignment="1">
      <alignment horizontal="center" vertical="center" wrapText="1"/>
    </xf>
    <xf numFmtId="167" fontId="8" fillId="22" borderId="34" xfId="2" applyNumberFormat="1" applyFont="1" applyFill="1" applyBorder="1" applyAlignment="1">
      <alignment horizontal="center" vertical="center" wrapText="1"/>
    </xf>
    <xf numFmtId="0" fontId="1" fillId="2" borderId="0" xfId="2" applyFill="1" applyBorder="1" applyAlignment="1">
      <alignment horizontal="left" vertical="center" wrapText="1"/>
    </xf>
    <xf numFmtId="0" fontId="1" fillId="2" borderId="0" xfId="2" applyFill="1" applyBorder="1" applyAlignment="1">
      <alignment horizontal="left" vertical="top" wrapText="1"/>
    </xf>
    <xf numFmtId="0" fontId="1" fillId="2" borderId="10" xfId="2" applyFill="1" applyBorder="1" applyAlignment="1">
      <alignment horizontal="left" vertical="top" wrapText="1"/>
    </xf>
    <xf numFmtId="165" fontId="8" fillId="2" borderId="10" xfId="2" applyNumberFormat="1" applyFont="1" applyFill="1" applyBorder="1" applyAlignment="1">
      <alignment horizontal="center" vertical="center" wrapText="1"/>
    </xf>
    <xf numFmtId="167" fontId="0" fillId="2" borderId="10" xfId="5" applyNumberFormat="1" applyFont="1" applyFill="1" applyBorder="1" applyAlignment="1">
      <alignment horizontal="center" vertical="center"/>
    </xf>
    <xf numFmtId="167" fontId="0" fillId="2" borderId="39" xfId="5" applyNumberFormat="1" applyFont="1" applyFill="1" applyBorder="1" applyAlignment="1">
      <alignment horizontal="center" vertical="center"/>
    </xf>
    <xf numFmtId="167" fontId="0" fillId="22" borderId="39" xfId="5" applyNumberFormat="1" applyFont="1" applyFill="1" applyBorder="1" applyAlignment="1">
      <alignment horizontal="center" vertical="center"/>
    </xf>
    <xf numFmtId="0" fontId="4" fillId="21" borderId="0" xfId="2" applyFont="1" applyFill="1" applyBorder="1" applyAlignment="1">
      <alignment horizontal="left" vertical="center"/>
    </xf>
    <xf numFmtId="0" fontId="12" fillId="21" borderId="0" xfId="2" applyFont="1" applyFill="1" applyBorder="1" applyAlignment="1">
      <alignment horizontal="center" vertical="center"/>
    </xf>
    <xf numFmtId="0" fontId="12" fillId="21" borderId="0" xfId="2" applyFont="1" applyFill="1" applyBorder="1" applyAlignment="1">
      <alignment horizontal="left" vertical="center" wrapText="1"/>
    </xf>
    <xf numFmtId="0" fontId="12" fillId="21" borderId="0" xfId="2" applyFont="1" applyFill="1" applyBorder="1" applyAlignment="1">
      <alignment horizontal="left" vertical="top" wrapText="1"/>
    </xf>
    <xf numFmtId="0" fontId="12" fillId="21" borderId="10" xfId="2" applyFont="1" applyFill="1" applyBorder="1" applyAlignment="1">
      <alignment horizontal="left" vertical="top" wrapText="1"/>
    </xf>
    <xf numFmtId="165" fontId="13" fillId="21" borderId="10" xfId="2" applyNumberFormat="1" applyFont="1" applyFill="1" applyBorder="1" applyAlignment="1">
      <alignment horizontal="center" vertical="center" wrapText="1"/>
    </xf>
    <xf numFmtId="167" fontId="13" fillId="21" borderId="10" xfId="2" applyNumberFormat="1" applyFont="1" applyFill="1" applyBorder="1" applyAlignment="1">
      <alignment horizontal="center" vertical="center" wrapText="1"/>
    </xf>
    <xf numFmtId="167" fontId="13" fillId="21" borderId="39" xfId="2" applyNumberFormat="1" applyFont="1" applyFill="1" applyBorder="1" applyAlignment="1">
      <alignment horizontal="center" vertical="center" wrapText="1"/>
    </xf>
    <xf numFmtId="167" fontId="8" fillId="2" borderId="10" xfId="5" applyNumberFormat="1" applyFont="1" applyFill="1" applyBorder="1" applyAlignment="1">
      <alignment horizontal="center" vertical="center"/>
    </xf>
    <xf numFmtId="167" fontId="8" fillId="2" borderId="39" xfId="5" applyNumberFormat="1" applyFont="1" applyFill="1" applyBorder="1" applyAlignment="1">
      <alignment horizontal="center" vertical="center"/>
    </xf>
    <xf numFmtId="0" fontId="2" fillId="6" borderId="40" xfId="2" applyFont="1" applyFill="1" applyBorder="1" applyAlignment="1">
      <alignment vertical="center"/>
    </xf>
    <xf numFmtId="0" fontId="4" fillId="6" borderId="40" xfId="2" applyFont="1" applyFill="1" applyBorder="1" applyAlignment="1">
      <alignment horizontal="left" vertical="center"/>
    </xf>
    <xf numFmtId="0" fontId="1" fillId="6" borderId="40" xfId="2" applyFill="1" applyBorder="1" applyAlignment="1">
      <alignment horizontal="center" vertical="center"/>
    </xf>
    <xf numFmtId="0" fontId="1" fillId="6" borderId="40" xfId="2" applyFill="1" applyBorder="1" applyAlignment="1">
      <alignment horizontal="left" vertical="center" wrapText="1"/>
    </xf>
    <xf numFmtId="0" fontId="1" fillId="6" borderId="40" xfId="2" applyFill="1" applyBorder="1" applyAlignment="1">
      <alignment horizontal="left" vertical="top" wrapText="1"/>
    </xf>
    <xf numFmtId="0" fontId="1" fillId="6" borderId="32" xfId="2" applyFill="1" applyBorder="1" applyAlignment="1">
      <alignment horizontal="left" vertical="top" wrapText="1"/>
    </xf>
    <xf numFmtId="165" fontId="2" fillId="6" borderId="32" xfId="2" applyNumberFormat="1" applyFont="1" applyFill="1" applyBorder="1" applyAlignment="1">
      <alignment horizontal="center" vertical="center" wrapText="1"/>
    </xf>
    <xf numFmtId="169" fontId="2" fillId="6" borderId="32" xfId="5" applyNumberFormat="1" applyFont="1" applyFill="1" applyBorder="1" applyAlignment="1">
      <alignment horizontal="center" vertical="center"/>
    </xf>
    <xf numFmtId="169" fontId="2" fillId="6" borderId="33" xfId="5" applyNumberFormat="1" applyFont="1" applyFill="1" applyBorder="1" applyAlignment="1">
      <alignment horizontal="center" vertical="center"/>
    </xf>
    <xf numFmtId="0" fontId="1" fillId="0" borderId="0" xfId="2" applyFill="1" applyBorder="1" applyAlignment="1">
      <alignment horizontal="center" vertical="center"/>
    </xf>
    <xf numFmtId="0" fontId="1" fillId="0" borderId="0" xfId="2" applyFill="1" applyBorder="1" applyAlignment="1">
      <alignment horizontal="left" vertical="center" wrapText="1"/>
    </xf>
    <xf numFmtId="0" fontId="1" fillId="0" borderId="0" xfId="2" applyFill="1" applyBorder="1" applyAlignment="1">
      <alignment horizontal="left" vertical="top" wrapText="1"/>
    </xf>
    <xf numFmtId="0" fontId="1" fillId="0" borderId="10" xfId="2" applyFill="1" applyBorder="1" applyAlignment="1">
      <alignment horizontal="left" vertical="top" wrapText="1"/>
    </xf>
    <xf numFmtId="165" fontId="8" fillId="0" borderId="10" xfId="2" applyNumberFormat="1" applyFont="1" applyFill="1" applyBorder="1" applyAlignment="1">
      <alignment horizontal="center" vertical="center" wrapText="1"/>
    </xf>
    <xf numFmtId="167" fontId="0" fillId="0" borderId="10" xfId="5" applyNumberFormat="1" applyFont="1" applyFill="1" applyBorder="1" applyAlignment="1">
      <alignment horizontal="center" vertical="center"/>
    </xf>
    <xf numFmtId="167" fontId="0" fillId="0" borderId="39" xfId="5" applyNumberFormat="1" applyFont="1" applyFill="1" applyBorder="1" applyAlignment="1">
      <alignment horizontal="center" vertical="center"/>
    </xf>
    <xf numFmtId="167" fontId="12" fillId="21" borderId="10" xfId="5" applyNumberFormat="1" applyFont="1" applyFill="1" applyBorder="1" applyAlignment="1">
      <alignment horizontal="center" vertical="center"/>
    </xf>
    <xf numFmtId="167" fontId="12" fillId="21" borderId="39" xfId="5" applyNumberFormat="1" applyFont="1" applyFill="1" applyBorder="1" applyAlignment="1">
      <alignment horizontal="center" vertical="center"/>
    </xf>
    <xf numFmtId="0" fontId="1" fillId="22" borderId="10" xfId="2" applyFill="1" applyBorder="1" applyAlignment="1">
      <alignment horizontal="left" vertical="center" wrapText="1"/>
    </xf>
    <xf numFmtId="0" fontId="1" fillId="2" borderId="10" xfId="2" applyFill="1" applyBorder="1" applyAlignment="1">
      <alignment horizontal="left" vertical="center" wrapText="1"/>
    </xf>
    <xf numFmtId="0" fontId="1" fillId="0" borderId="10" xfId="2" applyFill="1" applyBorder="1" applyAlignment="1">
      <alignment horizontal="left" vertical="center" wrapText="1"/>
    </xf>
    <xf numFmtId="165" fontId="8" fillId="2" borderId="6" xfId="2" applyNumberFormat="1" applyFont="1" applyFill="1" applyBorder="1" applyAlignment="1">
      <alignment horizontal="center" vertical="center" wrapText="1"/>
    </xf>
    <xf numFmtId="167" fontId="0" fillId="2" borderId="6" xfId="5" applyNumberFormat="1" applyFont="1" applyFill="1" applyBorder="1" applyAlignment="1">
      <alignment horizontal="center" vertical="center"/>
    </xf>
    <xf numFmtId="167" fontId="0" fillId="2" borderId="34" xfId="5" applyNumberFormat="1" applyFont="1" applyFill="1" applyBorder="1" applyAlignment="1">
      <alignment horizontal="center" vertical="center"/>
    </xf>
    <xf numFmtId="0" fontId="4" fillId="21" borderId="0" xfId="2" applyFont="1" applyFill="1" applyBorder="1" applyAlignment="1">
      <alignment horizontal="left" vertical="center" wrapText="1"/>
    </xf>
    <xf numFmtId="0" fontId="0" fillId="2" borderId="10" xfId="2" applyFont="1" applyFill="1" applyBorder="1" applyAlignment="1">
      <alignment horizontal="left" vertical="top" wrapText="1"/>
    </xf>
    <xf numFmtId="0" fontId="2" fillId="6" borderId="0" xfId="2" applyFont="1" applyFill="1" applyBorder="1" applyAlignment="1">
      <alignment vertical="center"/>
    </xf>
    <xf numFmtId="0" fontId="2" fillId="6" borderId="0" xfId="2" applyFont="1" applyFill="1" applyBorder="1" applyAlignment="1">
      <alignment horizontal="left" vertical="center" wrapText="1"/>
    </xf>
    <xf numFmtId="0" fontId="2" fillId="6" borderId="0" xfId="2" applyFont="1" applyFill="1" applyBorder="1" applyAlignment="1">
      <alignment horizontal="center" vertical="center"/>
    </xf>
    <xf numFmtId="0" fontId="2" fillId="6" borderId="0" xfId="2" applyFont="1" applyFill="1" applyBorder="1" applyAlignment="1">
      <alignment horizontal="left" vertical="top" wrapText="1"/>
    </xf>
    <xf numFmtId="0" fontId="2" fillId="6" borderId="10" xfId="2" applyFont="1" applyFill="1" applyBorder="1" applyAlignment="1">
      <alignment horizontal="left" vertical="top" wrapText="1"/>
    </xf>
    <xf numFmtId="165" fontId="2" fillId="6" borderId="18" xfId="2" applyNumberFormat="1" applyFont="1" applyFill="1" applyBorder="1" applyAlignment="1">
      <alignment horizontal="center" vertical="center" wrapText="1"/>
    </xf>
    <xf numFmtId="169" fontId="2" fillId="6" borderId="18" xfId="5" applyNumberFormat="1" applyFont="1" applyFill="1" applyBorder="1" applyAlignment="1">
      <alignment horizontal="center" vertical="center"/>
    </xf>
    <xf numFmtId="169" fontId="2" fillId="6" borderId="11" xfId="5" applyNumberFormat="1" applyFont="1" applyFill="1" applyBorder="1" applyAlignment="1">
      <alignment horizontal="center" vertical="center"/>
    </xf>
    <xf numFmtId="0" fontId="2" fillId="5" borderId="35" xfId="2" applyFont="1" applyFill="1" applyBorder="1" applyAlignment="1">
      <alignment vertical="center"/>
    </xf>
    <xf numFmtId="0" fontId="2" fillId="5" borderId="40" xfId="2" applyFont="1" applyFill="1" applyBorder="1" applyAlignment="1">
      <alignment vertical="center"/>
    </xf>
    <xf numFmtId="0" fontId="2" fillId="5" borderId="40" xfId="2" applyFont="1" applyFill="1" applyBorder="1" applyAlignment="1">
      <alignment horizontal="left" vertical="center" wrapText="1"/>
    </xf>
    <xf numFmtId="0" fontId="2" fillId="5" borderId="40" xfId="2" applyFont="1" applyFill="1" applyBorder="1" applyAlignment="1">
      <alignment horizontal="center" vertical="center"/>
    </xf>
    <xf numFmtId="0" fontId="2" fillId="5" borderId="40" xfId="2" applyFont="1" applyFill="1" applyBorder="1" applyAlignment="1">
      <alignment horizontal="left" vertical="top" wrapText="1"/>
    </xf>
    <xf numFmtId="0" fontId="2" fillId="5" borderId="32" xfId="2" applyFont="1" applyFill="1" applyBorder="1" applyAlignment="1">
      <alignment horizontal="left" vertical="top" wrapText="1"/>
    </xf>
    <xf numFmtId="165" fontId="2" fillId="5" borderId="32" xfId="2" applyNumberFormat="1" applyFont="1" applyFill="1" applyBorder="1" applyAlignment="1">
      <alignment horizontal="center" vertical="center" wrapText="1"/>
    </xf>
    <xf numFmtId="169" fontId="2" fillId="5" borderId="32" xfId="5" applyNumberFormat="1" applyFont="1" applyFill="1" applyBorder="1" applyAlignment="1">
      <alignment horizontal="center" vertical="center"/>
    </xf>
    <xf numFmtId="169" fontId="2" fillId="5" borderId="33" xfId="5" applyNumberFormat="1" applyFont="1" applyFill="1" applyBorder="1" applyAlignment="1">
      <alignment horizontal="center" vertical="center"/>
    </xf>
    <xf numFmtId="0" fontId="1" fillId="23" borderId="38" xfId="2" applyFill="1" applyBorder="1" applyAlignment="1">
      <alignment horizontal="center" vertical="center"/>
    </xf>
    <xf numFmtId="0" fontId="1" fillId="23" borderId="38" xfId="2" applyFill="1" applyBorder="1" applyAlignment="1">
      <alignment horizontal="left" vertical="center" wrapText="1"/>
    </xf>
    <xf numFmtId="0" fontId="1" fillId="23" borderId="38" xfId="2" applyFill="1" applyBorder="1" applyAlignment="1">
      <alignment horizontal="left" vertical="top" wrapText="1"/>
    </xf>
    <xf numFmtId="0" fontId="1" fillId="23" borderId="6" xfId="2" applyFill="1" applyBorder="1" applyAlignment="1">
      <alignment horizontal="left" vertical="top" wrapText="1"/>
    </xf>
    <xf numFmtId="165" fontId="8" fillId="23" borderId="6" xfId="2" applyNumberFormat="1" applyFont="1" applyFill="1" applyBorder="1" applyAlignment="1">
      <alignment horizontal="center" vertical="center" wrapText="1"/>
    </xf>
    <xf numFmtId="167" fontId="0" fillId="23" borderId="6" xfId="5" applyNumberFormat="1" applyFont="1" applyFill="1" applyBorder="1" applyAlignment="1">
      <alignment horizontal="center" vertical="center"/>
    </xf>
    <xf numFmtId="167" fontId="0" fillId="23" borderId="34" xfId="5" applyNumberFormat="1" applyFont="1" applyFill="1" applyBorder="1" applyAlignment="1">
      <alignment horizontal="center" vertical="center"/>
    </xf>
    <xf numFmtId="0" fontId="1" fillId="23" borderId="0" xfId="2" applyFill="1" applyBorder="1" applyAlignment="1">
      <alignment horizontal="center" vertical="center"/>
    </xf>
    <xf numFmtId="0" fontId="1" fillId="23" borderId="0" xfId="2" applyFill="1" applyBorder="1" applyAlignment="1">
      <alignment horizontal="left" vertical="center" wrapText="1"/>
    </xf>
    <xf numFmtId="0" fontId="1" fillId="23" borderId="0" xfId="2" applyFill="1" applyBorder="1" applyAlignment="1">
      <alignment horizontal="left" vertical="top" wrapText="1"/>
    </xf>
    <xf numFmtId="0" fontId="1" fillId="23" borderId="10" xfId="2" applyFill="1" applyBorder="1" applyAlignment="1">
      <alignment horizontal="left" vertical="top" wrapText="1"/>
    </xf>
    <xf numFmtId="165" fontId="8" fillId="23" borderId="10" xfId="2" applyNumberFormat="1" applyFont="1" applyFill="1" applyBorder="1" applyAlignment="1">
      <alignment horizontal="center" vertical="center" wrapText="1"/>
    </xf>
    <xf numFmtId="167" fontId="0" fillId="23" borderId="10" xfId="5" applyNumberFormat="1" applyFont="1" applyFill="1" applyBorder="1" applyAlignment="1">
      <alignment horizontal="center" vertical="center"/>
    </xf>
    <xf numFmtId="167" fontId="0" fillId="23" borderId="39" xfId="5" applyNumberFormat="1" applyFont="1" applyFill="1" applyBorder="1" applyAlignment="1">
      <alignment horizontal="center" vertical="center"/>
    </xf>
    <xf numFmtId="0" fontId="4" fillId="8" borderId="0" xfId="2" applyFont="1" applyFill="1" applyBorder="1" applyAlignment="1">
      <alignment horizontal="left" vertical="center"/>
    </xf>
    <xf numFmtId="0" fontId="12" fillId="8" borderId="0" xfId="2" applyFont="1" applyFill="1" applyBorder="1" applyAlignment="1">
      <alignment horizontal="center" vertical="center"/>
    </xf>
    <xf numFmtId="0" fontId="12" fillId="8" borderId="0" xfId="2" applyFont="1" applyFill="1" applyBorder="1" applyAlignment="1">
      <alignment horizontal="left" vertical="center" wrapText="1"/>
    </xf>
    <xf numFmtId="0" fontId="12" fillId="8" borderId="0" xfId="2" applyFont="1" applyFill="1" applyBorder="1" applyAlignment="1">
      <alignment horizontal="left" vertical="top" wrapText="1"/>
    </xf>
    <xf numFmtId="0" fontId="12" fillId="8" borderId="10" xfId="2" applyFont="1" applyFill="1" applyBorder="1" applyAlignment="1">
      <alignment horizontal="left" vertical="top" wrapText="1"/>
    </xf>
    <xf numFmtId="165" fontId="13" fillId="8" borderId="10" xfId="2" applyNumberFormat="1" applyFont="1" applyFill="1" applyBorder="1" applyAlignment="1">
      <alignment horizontal="center" vertical="center" wrapText="1"/>
    </xf>
    <xf numFmtId="167" fontId="13" fillId="8" borderId="10" xfId="2" applyNumberFormat="1" applyFont="1" applyFill="1" applyBorder="1" applyAlignment="1">
      <alignment horizontal="center" vertical="center" wrapText="1"/>
    </xf>
    <xf numFmtId="167" fontId="13" fillId="8" borderId="39" xfId="2" applyNumberFormat="1" applyFont="1" applyFill="1" applyBorder="1" applyAlignment="1">
      <alignment horizontal="center" vertical="center" wrapText="1"/>
    </xf>
    <xf numFmtId="0" fontId="2" fillId="9" borderId="40" xfId="2" applyFont="1" applyFill="1" applyBorder="1" applyAlignment="1">
      <alignment vertical="center"/>
    </xf>
    <xf numFmtId="0" fontId="2" fillId="9" borderId="40" xfId="2" applyFont="1" applyFill="1" applyBorder="1" applyAlignment="1">
      <alignment horizontal="left" vertical="center" wrapText="1"/>
    </xf>
    <xf numFmtId="0" fontId="5" fillId="9" borderId="40" xfId="2" applyFont="1" applyFill="1" applyBorder="1" applyAlignment="1">
      <alignment horizontal="center" vertical="center"/>
    </xf>
    <xf numFmtId="0" fontId="5" fillId="9" borderId="40" xfId="2" applyFont="1" applyFill="1" applyBorder="1" applyAlignment="1">
      <alignment horizontal="left" vertical="center" wrapText="1"/>
    </xf>
    <xf numFmtId="0" fontId="5" fillId="9" borderId="40" xfId="2" applyFont="1" applyFill="1" applyBorder="1" applyAlignment="1">
      <alignment horizontal="left" vertical="top" wrapText="1"/>
    </xf>
    <xf numFmtId="0" fontId="5" fillId="9" borderId="32" xfId="2" applyFont="1" applyFill="1" applyBorder="1" applyAlignment="1">
      <alignment horizontal="left" vertical="top" wrapText="1"/>
    </xf>
    <xf numFmtId="165" fontId="2" fillId="9" borderId="32" xfId="2" applyNumberFormat="1" applyFont="1" applyFill="1" applyBorder="1" applyAlignment="1">
      <alignment horizontal="center" vertical="center" wrapText="1"/>
    </xf>
    <xf numFmtId="169" fontId="2" fillId="9" borderId="32" xfId="2" applyNumberFormat="1" applyFont="1" applyFill="1" applyBorder="1" applyAlignment="1">
      <alignment horizontal="center" vertical="center" wrapText="1"/>
    </xf>
    <xf numFmtId="169" fontId="2" fillId="9" borderId="33" xfId="2" applyNumberFormat="1" applyFont="1" applyFill="1" applyBorder="1" applyAlignment="1">
      <alignment horizontal="center" vertical="center" wrapText="1"/>
    </xf>
    <xf numFmtId="0" fontId="4" fillId="8" borderId="0" xfId="2" applyFont="1" applyFill="1" applyBorder="1" applyAlignment="1">
      <alignment horizontal="left" vertical="center" wrapText="1"/>
    </xf>
    <xf numFmtId="0" fontId="2" fillId="9" borderId="40" xfId="2" applyFont="1" applyFill="1" applyBorder="1" applyAlignment="1">
      <alignment horizontal="center" vertical="center"/>
    </xf>
    <xf numFmtId="0" fontId="2" fillId="9" borderId="40" xfId="2" applyFont="1" applyFill="1" applyBorder="1" applyAlignment="1">
      <alignment horizontal="left" vertical="top" wrapText="1"/>
    </xf>
    <xf numFmtId="0" fontId="2" fillId="9" borderId="32" xfId="2" applyFont="1" applyFill="1" applyBorder="1" applyAlignment="1">
      <alignment horizontal="left" vertical="top" wrapText="1"/>
    </xf>
    <xf numFmtId="167" fontId="12" fillId="8" borderId="10" xfId="5" applyNumberFormat="1" applyFont="1" applyFill="1" applyBorder="1" applyAlignment="1">
      <alignment horizontal="center" vertical="center"/>
    </xf>
    <xf numFmtId="167" fontId="12" fillId="8" borderId="39" xfId="5" applyNumberFormat="1" applyFont="1" applyFill="1" applyBorder="1" applyAlignment="1">
      <alignment horizontal="center" vertical="center"/>
    </xf>
    <xf numFmtId="0" fontId="2" fillId="9" borderId="0" xfId="2" applyFont="1" applyFill="1" applyBorder="1" applyAlignment="1">
      <alignment vertical="center"/>
    </xf>
    <xf numFmtId="0" fontId="2" fillId="9" borderId="0" xfId="2" applyFont="1" applyFill="1" applyBorder="1" applyAlignment="1">
      <alignment horizontal="left" vertical="center" wrapText="1"/>
    </xf>
    <xf numFmtId="0" fontId="2" fillId="9" borderId="0" xfId="2" applyFont="1" applyFill="1" applyBorder="1" applyAlignment="1">
      <alignment horizontal="center" vertical="center"/>
    </xf>
    <xf numFmtId="0" fontId="2" fillId="9" borderId="0" xfId="2" applyFont="1" applyFill="1" applyBorder="1" applyAlignment="1">
      <alignment horizontal="left" vertical="top" wrapText="1"/>
    </xf>
    <xf numFmtId="0" fontId="2" fillId="9" borderId="10" xfId="2" applyFont="1" applyFill="1" applyBorder="1" applyAlignment="1">
      <alignment horizontal="left" vertical="top" wrapText="1"/>
    </xf>
    <xf numFmtId="165" fontId="2" fillId="9" borderId="18" xfId="2" applyNumberFormat="1" applyFont="1" applyFill="1" applyBorder="1" applyAlignment="1">
      <alignment horizontal="center" vertical="center" wrapText="1"/>
    </xf>
    <xf numFmtId="169" fontId="2" fillId="9" borderId="18" xfId="5" applyNumberFormat="1" applyFont="1" applyFill="1" applyBorder="1" applyAlignment="1">
      <alignment horizontal="center" vertical="center"/>
    </xf>
    <xf numFmtId="169" fontId="2" fillId="9" borderId="11" xfId="5" applyNumberFormat="1" applyFont="1" applyFill="1" applyBorder="1" applyAlignment="1">
      <alignment horizontal="center" vertical="center"/>
    </xf>
    <xf numFmtId="0" fontId="2" fillId="7" borderId="35" xfId="2" applyFont="1" applyFill="1" applyBorder="1" applyAlignment="1">
      <alignment vertical="center"/>
    </xf>
    <xf numFmtId="0" fontId="2" fillId="7" borderId="40" xfId="2" applyFont="1" applyFill="1" applyBorder="1" applyAlignment="1">
      <alignment vertical="center"/>
    </xf>
    <xf numFmtId="0" fontId="2" fillId="7" borderId="40" xfId="2" applyFont="1" applyFill="1" applyBorder="1" applyAlignment="1">
      <alignment horizontal="left" vertical="center" wrapText="1"/>
    </xf>
    <xf numFmtId="0" fontId="2" fillId="7" borderId="40" xfId="2" applyFont="1" applyFill="1" applyBorder="1" applyAlignment="1">
      <alignment horizontal="center" vertical="center"/>
    </xf>
    <xf numFmtId="0" fontId="2" fillId="7" borderId="40" xfId="2" applyFont="1" applyFill="1" applyBorder="1" applyAlignment="1">
      <alignment horizontal="left" vertical="top" wrapText="1"/>
    </xf>
    <xf numFmtId="0" fontId="2" fillId="7" borderId="32" xfId="2" applyFont="1" applyFill="1" applyBorder="1" applyAlignment="1">
      <alignment horizontal="left" vertical="top" wrapText="1"/>
    </xf>
    <xf numFmtId="165" fontId="2" fillId="7" borderId="32" xfId="2" applyNumberFormat="1" applyFont="1" applyFill="1" applyBorder="1" applyAlignment="1">
      <alignment horizontal="center" vertical="center" wrapText="1"/>
    </xf>
    <xf numFmtId="169" fontId="2" fillId="7" borderId="32" xfId="5" applyNumberFormat="1" applyFont="1" applyFill="1" applyBorder="1" applyAlignment="1">
      <alignment horizontal="center" vertical="center"/>
    </xf>
    <xf numFmtId="169" fontId="2" fillId="7" borderId="33" xfId="5" applyNumberFormat="1" applyFont="1" applyFill="1" applyBorder="1" applyAlignment="1">
      <alignment horizontal="center" vertical="center"/>
    </xf>
    <xf numFmtId="0" fontId="1" fillId="24" borderId="0" xfId="2" applyFill="1" applyBorder="1" applyAlignment="1">
      <alignment horizontal="center" vertical="center"/>
    </xf>
    <xf numFmtId="0" fontId="1" fillId="24" borderId="0" xfId="2" applyFill="1" applyBorder="1" applyAlignment="1">
      <alignment horizontal="left" vertical="center" wrapText="1"/>
    </xf>
    <xf numFmtId="0" fontId="1" fillId="24" borderId="0" xfId="2" applyFill="1" applyBorder="1" applyAlignment="1">
      <alignment horizontal="left" vertical="top" wrapText="1"/>
    </xf>
    <xf numFmtId="0" fontId="0" fillId="24" borderId="10" xfId="2" applyFont="1" applyFill="1" applyBorder="1" applyAlignment="1">
      <alignment horizontal="left" vertical="top" wrapText="1"/>
    </xf>
    <xf numFmtId="165" fontId="8" fillId="24" borderId="10" xfId="2" applyNumberFormat="1" applyFont="1" applyFill="1" applyBorder="1" applyAlignment="1">
      <alignment horizontal="center" vertical="center" wrapText="1"/>
    </xf>
    <xf numFmtId="167" fontId="0" fillId="24" borderId="10" xfId="5" applyNumberFormat="1" applyFont="1" applyFill="1" applyBorder="1" applyAlignment="1">
      <alignment horizontal="center" vertical="center"/>
    </xf>
    <xf numFmtId="167" fontId="0" fillId="24" borderId="39" xfId="5" applyNumberFormat="1" applyFont="1" applyFill="1" applyBorder="1" applyAlignment="1">
      <alignment horizontal="center" vertical="center"/>
    </xf>
    <xf numFmtId="0" fontId="4" fillId="11" borderId="0" xfId="2" applyFont="1" applyFill="1" applyBorder="1" applyAlignment="1">
      <alignment horizontal="left" vertical="center" wrapText="1"/>
    </xf>
    <xf numFmtId="0" fontId="1" fillId="24" borderId="10" xfId="2" applyFill="1" applyBorder="1" applyAlignment="1">
      <alignment horizontal="left" vertical="top" wrapText="1"/>
    </xf>
    <xf numFmtId="0" fontId="10" fillId="11" borderId="0" xfId="2" applyFont="1" applyFill="1" applyBorder="1" applyAlignment="1">
      <alignment horizontal="left" vertical="center"/>
    </xf>
    <xf numFmtId="0" fontId="13" fillId="11" borderId="0" xfId="2" applyFont="1" applyFill="1" applyBorder="1" applyAlignment="1">
      <alignment horizontal="center" vertical="center"/>
    </xf>
    <xf numFmtId="0" fontId="13" fillId="11" borderId="0" xfId="2" applyFont="1" applyFill="1" applyBorder="1" applyAlignment="1">
      <alignment horizontal="left" vertical="center" wrapText="1"/>
    </xf>
    <xf numFmtId="0" fontId="13" fillId="11" borderId="0" xfId="2" applyFont="1" applyFill="1" applyBorder="1" applyAlignment="1">
      <alignment horizontal="left" vertical="top" wrapText="1"/>
    </xf>
    <xf numFmtId="0" fontId="13" fillId="11" borderId="10" xfId="2" applyFont="1" applyFill="1" applyBorder="1" applyAlignment="1">
      <alignment horizontal="left" vertical="top" wrapText="1"/>
    </xf>
    <xf numFmtId="165" fontId="13" fillId="11" borderId="10" xfId="2" applyNumberFormat="1" applyFont="1" applyFill="1" applyBorder="1" applyAlignment="1">
      <alignment horizontal="center" vertical="center" wrapText="1"/>
    </xf>
    <xf numFmtId="167" fontId="13" fillId="11" borderId="10" xfId="5" applyNumberFormat="1" applyFont="1" applyFill="1" applyBorder="1" applyAlignment="1">
      <alignment horizontal="center" vertical="center"/>
    </xf>
    <xf numFmtId="167" fontId="13" fillId="11" borderId="39" xfId="5" applyNumberFormat="1" applyFont="1" applyFill="1" applyBorder="1" applyAlignment="1">
      <alignment horizontal="center" vertical="center"/>
    </xf>
    <xf numFmtId="0" fontId="8" fillId="2" borderId="0" xfId="2" applyFont="1" applyFill="1" applyBorder="1" applyAlignment="1">
      <alignment horizontal="center" vertical="center"/>
    </xf>
    <xf numFmtId="0" fontId="8" fillId="2" borderId="0" xfId="2" applyFont="1" applyFill="1" applyBorder="1" applyAlignment="1">
      <alignment horizontal="left" vertical="center" wrapText="1"/>
    </xf>
    <xf numFmtId="0" fontId="8" fillId="2" borderId="0" xfId="2" applyFont="1" applyFill="1" applyBorder="1" applyAlignment="1">
      <alignment horizontal="left" vertical="top" wrapText="1"/>
    </xf>
    <xf numFmtId="0" fontId="8" fillId="2" borderId="10" xfId="2" applyFont="1" applyFill="1" applyBorder="1" applyAlignment="1">
      <alignment horizontal="left" vertical="top" wrapText="1"/>
    </xf>
    <xf numFmtId="167" fontId="12" fillId="11" borderId="10" xfId="5" applyNumberFormat="1" applyFont="1" applyFill="1" applyBorder="1" applyAlignment="1">
      <alignment horizontal="center" vertical="center"/>
    </xf>
    <xf numFmtId="167" fontId="12" fillId="11" borderId="39" xfId="5" applyNumberFormat="1" applyFont="1" applyFill="1" applyBorder="1" applyAlignment="1">
      <alignment horizontal="center" vertical="center"/>
    </xf>
    <xf numFmtId="0" fontId="8" fillId="24" borderId="0" xfId="2" applyFont="1" applyFill="1" applyBorder="1" applyAlignment="1">
      <alignment horizontal="center" vertical="center"/>
    </xf>
    <xf numFmtId="0" fontId="8" fillId="24" borderId="0" xfId="2" applyFont="1" applyFill="1" applyBorder="1" applyAlignment="1">
      <alignment horizontal="left" vertical="center" wrapText="1"/>
    </xf>
    <xf numFmtId="0" fontId="8" fillId="24" borderId="0" xfId="2" applyFont="1" applyFill="1" applyBorder="1" applyAlignment="1">
      <alignment horizontal="left" vertical="top" wrapText="1"/>
    </xf>
    <xf numFmtId="0" fontId="8" fillId="24" borderId="10" xfId="2" applyFont="1" applyFill="1" applyBorder="1" applyAlignment="1">
      <alignment horizontal="left" vertical="top" wrapText="1"/>
    </xf>
    <xf numFmtId="167" fontId="8" fillId="24" borderId="10" xfId="5" applyNumberFormat="1" applyFont="1" applyFill="1" applyBorder="1" applyAlignment="1">
      <alignment horizontal="center" vertical="center"/>
    </xf>
    <xf numFmtId="167" fontId="8" fillId="24" borderId="39" xfId="5" applyNumberFormat="1" applyFont="1" applyFill="1" applyBorder="1" applyAlignment="1">
      <alignment horizontal="center" vertical="center"/>
    </xf>
    <xf numFmtId="0" fontId="12" fillId="11" borderId="0" xfId="2" applyFont="1" applyFill="1" applyBorder="1" applyAlignment="1">
      <alignment horizontal="center" vertical="center"/>
    </xf>
    <xf numFmtId="0" fontId="12" fillId="11" borderId="0" xfId="2" applyFont="1" applyFill="1" applyBorder="1" applyAlignment="1">
      <alignment horizontal="left" vertical="center" wrapText="1"/>
    </xf>
    <xf numFmtId="0" fontId="12" fillId="11" borderId="0" xfId="2" applyFont="1" applyFill="1" applyBorder="1" applyAlignment="1">
      <alignment horizontal="left" vertical="top" wrapText="1"/>
    </xf>
    <xf numFmtId="0" fontId="12" fillId="11" borderId="10" xfId="2" applyFont="1" applyFill="1" applyBorder="1" applyAlignment="1">
      <alignment horizontal="left" vertical="top" wrapText="1"/>
    </xf>
    <xf numFmtId="0" fontId="2" fillId="12" borderId="40" xfId="2" applyFont="1" applyFill="1" applyBorder="1" applyAlignment="1">
      <alignment vertical="center"/>
    </xf>
    <xf numFmtId="0" fontId="2" fillId="12" borderId="40" xfId="2" applyFont="1" applyFill="1" applyBorder="1" applyAlignment="1">
      <alignment horizontal="left" vertical="center" wrapText="1"/>
    </xf>
    <xf numFmtId="0" fontId="2" fillId="12" borderId="40" xfId="2" applyFont="1" applyFill="1" applyBorder="1" applyAlignment="1">
      <alignment horizontal="center" vertical="center"/>
    </xf>
    <xf numFmtId="0" fontId="2" fillId="12" borderId="40" xfId="2" applyFont="1" applyFill="1" applyBorder="1" applyAlignment="1">
      <alignment horizontal="left" vertical="top" wrapText="1"/>
    </xf>
    <xf numFmtId="0" fontId="2" fillId="12" borderId="32" xfId="2" applyFont="1" applyFill="1" applyBorder="1" applyAlignment="1">
      <alignment horizontal="left" vertical="top" wrapText="1"/>
    </xf>
    <xf numFmtId="165" fontId="2" fillId="12" borderId="32" xfId="2" applyNumberFormat="1" applyFont="1" applyFill="1" applyBorder="1" applyAlignment="1">
      <alignment horizontal="center" vertical="center" wrapText="1"/>
    </xf>
    <xf numFmtId="169" fontId="2" fillId="12" borderId="32" xfId="5" applyNumberFormat="1" applyFont="1" applyFill="1" applyBorder="1" applyAlignment="1">
      <alignment horizontal="center" vertical="center"/>
    </xf>
    <xf numFmtId="169" fontId="2" fillId="12" borderId="33" xfId="5" applyNumberFormat="1" applyFont="1" applyFill="1" applyBorder="1" applyAlignment="1">
      <alignment horizontal="center" vertical="center"/>
    </xf>
    <xf numFmtId="0" fontId="4" fillId="11" borderId="0" xfId="2" applyFont="1" applyFill="1" applyBorder="1" applyAlignment="1">
      <alignment horizontal="left" vertical="center"/>
    </xf>
    <xf numFmtId="167" fontId="13" fillId="11" borderId="10" xfId="2" applyNumberFormat="1" applyFont="1" applyFill="1" applyBorder="1" applyAlignment="1">
      <alignment horizontal="center" vertical="center" wrapText="1"/>
    </xf>
    <xf numFmtId="167" fontId="13" fillId="11" borderId="39" xfId="2" applyNumberFormat="1" applyFont="1" applyFill="1" applyBorder="1" applyAlignment="1">
      <alignment horizontal="center" vertical="center" wrapText="1"/>
    </xf>
    <xf numFmtId="0" fontId="2" fillId="12" borderId="10" xfId="2" applyFont="1" applyFill="1" applyBorder="1" applyAlignment="1">
      <alignment horizontal="left" vertical="top" wrapText="1"/>
    </xf>
    <xf numFmtId="165" fontId="2" fillId="12" borderId="18" xfId="2" applyNumberFormat="1" applyFont="1" applyFill="1" applyBorder="1" applyAlignment="1">
      <alignment horizontal="center" vertical="center" wrapText="1"/>
    </xf>
    <xf numFmtId="0" fontId="1" fillId="2" borderId="38" xfId="2" applyFill="1" applyBorder="1" applyAlignment="1">
      <alignment horizontal="center" vertical="center"/>
    </xf>
    <xf numFmtId="0" fontId="1" fillId="2" borderId="38" xfId="2" applyFill="1" applyBorder="1" applyAlignment="1">
      <alignment horizontal="left" vertical="center" wrapText="1"/>
    </xf>
    <xf numFmtId="0" fontId="1" fillId="2" borderId="6" xfId="2" applyFill="1" applyBorder="1" applyAlignment="1">
      <alignment horizontal="left" vertical="center" wrapText="1"/>
    </xf>
    <xf numFmtId="0" fontId="2" fillId="10" borderId="35" xfId="2" applyFont="1" applyFill="1" applyBorder="1" applyAlignment="1">
      <alignment vertical="center"/>
    </xf>
    <xf numFmtId="0" fontId="2" fillId="10" borderId="40" xfId="2" applyFont="1" applyFill="1" applyBorder="1" applyAlignment="1">
      <alignment vertical="center"/>
    </xf>
    <xf numFmtId="0" fontId="2" fillId="10" borderId="40" xfId="2" applyFont="1" applyFill="1" applyBorder="1" applyAlignment="1">
      <alignment horizontal="left" vertical="center" wrapText="1"/>
    </xf>
    <xf numFmtId="0" fontId="2" fillId="10" borderId="40" xfId="2" applyFont="1" applyFill="1" applyBorder="1" applyAlignment="1">
      <alignment horizontal="center" vertical="center"/>
    </xf>
    <xf numFmtId="0" fontId="2" fillId="10" borderId="40" xfId="2" applyFont="1" applyFill="1" applyBorder="1" applyAlignment="1">
      <alignment horizontal="left" vertical="top" wrapText="1"/>
    </xf>
    <xf numFmtId="0" fontId="2" fillId="10" borderId="32" xfId="2" applyFont="1" applyFill="1" applyBorder="1" applyAlignment="1">
      <alignment horizontal="left" vertical="top" wrapText="1"/>
    </xf>
    <xf numFmtId="165" fontId="2" fillId="10" borderId="32" xfId="2" applyNumberFormat="1" applyFont="1" applyFill="1" applyBorder="1" applyAlignment="1">
      <alignment horizontal="center" vertical="center" wrapText="1"/>
    </xf>
    <xf numFmtId="169" fontId="2" fillId="10" borderId="32" xfId="5" applyNumberFormat="1" applyFont="1" applyFill="1" applyBorder="1" applyAlignment="1">
      <alignment horizontal="center" vertical="center"/>
    </xf>
    <xf numFmtId="169" fontId="2" fillId="10" borderId="33" xfId="5" applyNumberFormat="1" applyFont="1" applyFill="1" applyBorder="1" applyAlignment="1">
      <alignment horizontal="center" vertical="center"/>
    </xf>
    <xf numFmtId="0" fontId="10" fillId="14" borderId="38" xfId="2" applyFont="1" applyFill="1" applyBorder="1" applyAlignment="1">
      <alignment horizontal="left" vertical="top" wrapText="1"/>
    </xf>
    <xf numFmtId="0" fontId="4" fillId="14" borderId="0" xfId="2" applyFont="1" applyFill="1" applyBorder="1" applyAlignment="1">
      <alignment horizontal="left" vertical="center"/>
    </xf>
    <xf numFmtId="0" fontId="12" fillId="14" borderId="0" xfId="2" applyFont="1" applyFill="1" applyBorder="1" applyAlignment="1">
      <alignment horizontal="center" vertical="center"/>
    </xf>
    <xf numFmtId="0" fontId="12" fillId="14" borderId="0" xfId="2" applyFont="1" applyFill="1" applyBorder="1" applyAlignment="1">
      <alignment horizontal="left" vertical="center" wrapText="1"/>
    </xf>
    <xf numFmtId="0" fontId="12" fillId="14" borderId="0" xfId="2" applyFont="1" applyFill="1" applyBorder="1" applyAlignment="1">
      <alignment horizontal="left" vertical="top" wrapText="1"/>
    </xf>
    <xf numFmtId="0" fontId="12" fillId="14" borderId="10" xfId="2" applyFont="1" applyFill="1" applyBorder="1" applyAlignment="1">
      <alignment horizontal="left" vertical="top" wrapText="1"/>
    </xf>
    <xf numFmtId="165" fontId="8" fillId="14" borderId="10" xfId="2" applyNumberFormat="1" applyFont="1" applyFill="1" applyBorder="1" applyAlignment="1">
      <alignment horizontal="center" vertical="center" wrapText="1"/>
    </xf>
    <xf numFmtId="167" fontId="4" fillId="14" borderId="10" xfId="5" applyNumberFormat="1" applyFont="1" applyFill="1" applyBorder="1" applyAlignment="1">
      <alignment horizontal="center" vertical="center"/>
    </xf>
    <xf numFmtId="167" fontId="4" fillId="14" borderId="39" xfId="5" applyNumberFormat="1" applyFont="1" applyFill="1" applyBorder="1" applyAlignment="1">
      <alignment horizontal="center" vertical="center"/>
    </xf>
    <xf numFmtId="0" fontId="2" fillId="15" borderId="40" xfId="2" applyFont="1" applyFill="1" applyBorder="1" applyAlignment="1">
      <alignment vertical="center"/>
    </xf>
    <xf numFmtId="0" fontId="2" fillId="15" borderId="43" xfId="2" applyFont="1" applyFill="1" applyBorder="1" applyAlignment="1">
      <alignment horizontal="left" vertical="center" wrapText="1"/>
    </xf>
    <xf numFmtId="0" fontId="2" fillId="15" borderId="40" xfId="2" applyFont="1" applyFill="1" applyBorder="1" applyAlignment="1">
      <alignment horizontal="center" vertical="center" wrapText="1"/>
    </xf>
    <xf numFmtId="0" fontId="2" fillId="15" borderId="40" xfId="2" applyFont="1" applyFill="1" applyBorder="1" applyAlignment="1">
      <alignment horizontal="left" vertical="center" wrapText="1"/>
    </xf>
    <xf numFmtId="0" fontId="2" fillId="15" borderId="32" xfId="2" applyFont="1" applyFill="1" applyBorder="1" applyAlignment="1">
      <alignment horizontal="left" vertical="center" wrapText="1"/>
    </xf>
    <xf numFmtId="165" fontId="5" fillId="15" borderId="32" xfId="2" applyNumberFormat="1" applyFont="1" applyFill="1" applyBorder="1" applyAlignment="1">
      <alignment horizontal="center" vertical="center" wrapText="1"/>
    </xf>
    <xf numFmtId="169" fontId="5" fillId="15" borderId="32" xfId="5" applyNumberFormat="1" applyFont="1" applyFill="1" applyBorder="1" applyAlignment="1">
      <alignment horizontal="center" vertical="center"/>
    </xf>
    <xf numFmtId="169" fontId="5" fillId="15" borderId="33" xfId="5" applyNumberFormat="1" applyFont="1" applyFill="1" applyBorder="1" applyAlignment="1">
      <alignment horizontal="center" vertical="center"/>
    </xf>
    <xf numFmtId="0" fontId="2" fillId="15" borderId="0" xfId="2" applyFont="1" applyFill="1" applyBorder="1" applyAlignment="1">
      <alignment vertical="center"/>
    </xf>
    <xf numFmtId="0" fontId="8" fillId="0" borderId="38" xfId="2" applyFont="1" applyFill="1" applyBorder="1" applyAlignment="1">
      <alignment horizontal="center" vertical="center" wrapText="1"/>
    </xf>
    <xf numFmtId="0" fontId="8" fillId="0" borderId="38" xfId="2" applyFont="1" applyFill="1" applyBorder="1" applyAlignment="1">
      <alignment horizontal="left" vertical="center" wrapText="1"/>
    </xf>
    <xf numFmtId="0" fontId="8" fillId="0" borderId="6" xfId="2" applyFont="1" applyFill="1" applyBorder="1" applyAlignment="1">
      <alignment horizontal="left" vertical="center" wrapText="1"/>
    </xf>
    <xf numFmtId="165" fontId="8" fillId="0" borderId="6" xfId="2" applyNumberFormat="1" applyFont="1" applyFill="1" applyBorder="1" applyAlignment="1">
      <alignment horizontal="center" vertical="center" wrapText="1"/>
    </xf>
    <xf numFmtId="167" fontId="0" fillId="0" borderId="6" xfId="5" applyNumberFormat="1" applyFont="1" applyFill="1" applyBorder="1" applyAlignment="1">
      <alignment horizontal="center" vertical="center"/>
    </xf>
    <xf numFmtId="167" fontId="0" fillId="0" borderId="34" xfId="5" applyNumberFormat="1" applyFont="1" applyFill="1" applyBorder="1" applyAlignment="1">
      <alignment horizontal="center" vertical="center"/>
    </xf>
    <xf numFmtId="0" fontId="8" fillId="25" borderId="0" xfId="2" applyFont="1" applyFill="1" applyBorder="1" applyAlignment="1">
      <alignment horizontal="center" vertical="center" wrapText="1"/>
    </xf>
    <xf numFmtId="0" fontId="8" fillId="25" borderId="0" xfId="2" applyFont="1" applyFill="1" applyBorder="1" applyAlignment="1">
      <alignment horizontal="left" vertical="center" wrapText="1"/>
    </xf>
    <xf numFmtId="0" fontId="8" fillId="25" borderId="10" xfId="2" applyFont="1" applyFill="1" applyBorder="1" applyAlignment="1">
      <alignment horizontal="left" vertical="center" wrapText="1"/>
    </xf>
    <xf numFmtId="165" fontId="8" fillId="25" borderId="10" xfId="2" applyNumberFormat="1" applyFont="1" applyFill="1" applyBorder="1" applyAlignment="1">
      <alignment horizontal="center" vertical="center" wrapText="1"/>
    </xf>
    <xf numFmtId="167" fontId="0" fillId="25" borderId="10" xfId="5" applyNumberFormat="1" applyFont="1" applyFill="1" applyBorder="1" applyAlignment="1">
      <alignment horizontal="center" vertical="center"/>
    </xf>
    <xf numFmtId="167" fontId="0" fillId="25" borderId="39" xfId="5" applyNumberFormat="1" applyFont="1" applyFill="1" applyBorder="1" applyAlignment="1">
      <alignment horizontal="center" vertical="center"/>
    </xf>
    <xf numFmtId="165" fontId="13" fillId="14" borderId="10" xfId="2" applyNumberFormat="1" applyFont="1" applyFill="1" applyBorder="1" applyAlignment="1">
      <alignment horizontal="center" vertical="center" wrapText="1"/>
    </xf>
    <xf numFmtId="167" fontId="12" fillId="14" borderId="10" xfId="5" applyNumberFormat="1" applyFont="1" applyFill="1" applyBorder="1" applyAlignment="1">
      <alignment horizontal="center" vertical="center"/>
    </xf>
    <xf numFmtId="167" fontId="12" fillId="14" borderId="39" xfId="5" applyNumberFormat="1" applyFont="1" applyFill="1" applyBorder="1" applyAlignment="1">
      <alignment horizontal="center" vertical="center"/>
    </xf>
    <xf numFmtId="165" fontId="2" fillId="15" borderId="32" xfId="2" applyNumberFormat="1" applyFont="1" applyFill="1" applyBorder="1" applyAlignment="1">
      <alignment horizontal="center" vertical="center" wrapText="1"/>
    </xf>
    <xf numFmtId="169" fontId="2" fillId="15" borderId="32" xfId="5" applyNumberFormat="1" applyFont="1" applyFill="1" applyBorder="1" applyAlignment="1">
      <alignment horizontal="center" vertical="center"/>
    </xf>
    <xf numFmtId="169" fontId="2" fillId="15" borderId="33" xfId="5" applyNumberFormat="1" applyFont="1" applyFill="1" applyBorder="1" applyAlignment="1">
      <alignment horizontal="center" vertical="center"/>
    </xf>
    <xf numFmtId="0" fontId="4" fillId="14" borderId="0" xfId="2" applyFont="1" applyFill="1" applyBorder="1" applyAlignment="1">
      <alignment horizontal="left" vertical="top" wrapText="1"/>
    </xf>
    <xf numFmtId="0" fontId="10" fillId="14" borderId="0" xfId="2" applyFont="1" applyFill="1" applyBorder="1" applyAlignment="1">
      <alignment horizontal="left" vertical="center"/>
    </xf>
    <xf numFmtId="0" fontId="13" fillId="14" borderId="0" xfId="2" applyFont="1" applyFill="1" applyBorder="1" applyAlignment="1">
      <alignment horizontal="center" vertical="center"/>
    </xf>
    <xf numFmtId="0" fontId="13" fillId="14" borderId="0" xfId="2" applyFont="1" applyFill="1" applyBorder="1" applyAlignment="1">
      <alignment horizontal="left" vertical="center"/>
    </xf>
    <xf numFmtId="0" fontId="13" fillId="14" borderId="10" xfId="2" applyFont="1" applyFill="1" applyBorder="1" applyAlignment="1">
      <alignment horizontal="left" vertical="center"/>
    </xf>
    <xf numFmtId="0" fontId="2" fillId="15" borderId="40" xfId="2" applyFont="1" applyFill="1" applyBorder="1" applyAlignment="1">
      <alignment vertical="center" wrapText="1"/>
    </xf>
    <xf numFmtId="0" fontId="0" fillId="0" borderId="0" xfId="0" applyAlignment="1">
      <alignment horizontal="center" vertical="center"/>
    </xf>
    <xf numFmtId="0" fontId="0" fillId="25" borderId="0" xfId="0" applyFill="1" applyAlignment="1">
      <alignment horizontal="center" vertical="center"/>
    </xf>
    <xf numFmtId="0" fontId="1" fillId="25" borderId="0" xfId="2" applyFill="1" applyBorder="1" applyAlignment="1">
      <alignment horizontal="left" vertical="center" wrapText="1"/>
    </xf>
    <xf numFmtId="0" fontId="1" fillId="25" borderId="0" xfId="2" applyFill="1" applyBorder="1" applyAlignment="1">
      <alignment horizontal="left" vertical="top" wrapText="1"/>
    </xf>
    <xf numFmtId="0" fontId="1" fillId="25" borderId="10" xfId="2" applyFill="1" applyBorder="1" applyAlignment="1">
      <alignment horizontal="left" vertical="top" wrapText="1"/>
    </xf>
    <xf numFmtId="0" fontId="1" fillId="25" borderId="0" xfId="2" applyFill="1" applyBorder="1" applyAlignment="1">
      <alignment horizontal="center" vertical="center"/>
    </xf>
    <xf numFmtId="0" fontId="2" fillId="15" borderId="45" xfId="2" applyFont="1" applyFill="1" applyBorder="1" applyAlignment="1">
      <alignment vertical="center" wrapText="1"/>
    </xf>
    <xf numFmtId="0" fontId="2" fillId="15" borderId="45" xfId="2" applyFont="1" applyFill="1" applyBorder="1" applyAlignment="1">
      <alignment horizontal="center" vertical="center" wrapText="1"/>
    </xf>
    <xf numFmtId="0" fontId="2" fillId="15" borderId="45" xfId="2" applyFont="1" applyFill="1" applyBorder="1" applyAlignment="1">
      <alignment horizontal="left" vertical="center" wrapText="1"/>
    </xf>
    <xf numFmtId="0" fontId="2" fillId="15" borderId="10" xfId="2" applyFont="1" applyFill="1" applyBorder="1" applyAlignment="1">
      <alignment horizontal="left" vertical="center" wrapText="1"/>
    </xf>
    <xf numFmtId="165" fontId="2" fillId="15" borderId="46" xfId="2" applyNumberFormat="1" applyFont="1" applyFill="1" applyBorder="1" applyAlignment="1">
      <alignment horizontal="center" vertical="center" wrapText="1"/>
    </xf>
    <xf numFmtId="169" fontId="2" fillId="15" borderId="46" xfId="2" applyNumberFormat="1" applyFont="1" applyFill="1" applyBorder="1" applyAlignment="1">
      <alignment horizontal="center" vertical="center" wrapText="1"/>
    </xf>
    <xf numFmtId="169" fontId="2" fillId="15" borderId="39" xfId="2" applyNumberFormat="1" applyFont="1" applyFill="1" applyBorder="1" applyAlignment="1">
      <alignment horizontal="center" vertical="center" wrapText="1"/>
    </xf>
    <xf numFmtId="0" fontId="2" fillId="13" borderId="35" xfId="2" applyFont="1" applyFill="1" applyBorder="1" applyAlignment="1">
      <alignment vertical="center"/>
    </xf>
    <xf numFmtId="0" fontId="2" fillId="13" borderId="40" xfId="2" applyFont="1" applyFill="1" applyBorder="1" applyAlignment="1">
      <alignment horizontal="left" vertical="center" wrapText="1"/>
    </xf>
    <xf numFmtId="0" fontId="2" fillId="13" borderId="40" xfId="2" applyFont="1" applyFill="1" applyBorder="1" applyAlignment="1">
      <alignment horizontal="center" vertical="center" wrapText="1"/>
    </xf>
    <xf numFmtId="0" fontId="2" fillId="13" borderId="32" xfId="2" applyFont="1" applyFill="1" applyBorder="1" applyAlignment="1">
      <alignment horizontal="left" vertical="center" wrapText="1"/>
    </xf>
    <xf numFmtId="165" fontId="2" fillId="13" borderId="23" xfId="2" applyNumberFormat="1" applyFont="1" applyFill="1" applyBorder="1" applyAlignment="1">
      <alignment horizontal="center" vertical="center" wrapText="1"/>
    </xf>
    <xf numFmtId="169" fontId="2" fillId="13" borderId="23" xfId="5" applyNumberFormat="1" applyFont="1" applyFill="1" applyBorder="1" applyAlignment="1">
      <alignment horizontal="center" vertical="center"/>
    </xf>
    <xf numFmtId="169" fontId="2" fillId="13" borderId="32" xfId="5" applyNumberFormat="1" applyFont="1" applyFill="1" applyBorder="1" applyAlignment="1">
      <alignment horizontal="center" vertical="center"/>
    </xf>
    <xf numFmtId="169" fontId="2" fillId="13" borderId="33" xfId="5" applyNumberFormat="1" applyFont="1" applyFill="1" applyBorder="1" applyAlignment="1">
      <alignment horizontal="center" vertical="center"/>
    </xf>
    <xf numFmtId="0" fontId="1" fillId="20" borderId="0" xfId="2" applyFill="1" applyBorder="1" applyAlignment="1">
      <alignment horizontal="center" vertical="center"/>
    </xf>
    <xf numFmtId="0" fontId="1" fillId="20" borderId="0" xfId="2" applyFill="1" applyBorder="1" applyAlignment="1">
      <alignment horizontal="left" vertical="center" wrapText="1"/>
    </xf>
    <xf numFmtId="0" fontId="1" fillId="20" borderId="0" xfId="2" applyFill="1" applyBorder="1" applyAlignment="1">
      <alignment horizontal="left" vertical="top" wrapText="1"/>
    </xf>
    <xf numFmtId="0" fontId="1" fillId="20" borderId="10" xfId="2" applyFill="1" applyBorder="1" applyAlignment="1">
      <alignment horizontal="left" vertical="top" wrapText="1"/>
    </xf>
    <xf numFmtId="165" fontId="8" fillId="20" borderId="10" xfId="2" applyNumberFormat="1" applyFont="1" applyFill="1" applyBorder="1" applyAlignment="1">
      <alignment horizontal="center" vertical="center" wrapText="1"/>
    </xf>
    <xf numFmtId="167" fontId="0" fillId="20" borderId="10" xfId="5" applyNumberFormat="1" applyFont="1" applyFill="1" applyBorder="1" applyAlignment="1">
      <alignment horizontal="center" vertical="center"/>
    </xf>
    <xf numFmtId="167" fontId="0" fillId="20" borderId="39" xfId="5" applyNumberFormat="1" applyFont="1" applyFill="1" applyBorder="1" applyAlignment="1">
      <alignment horizontal="center" vertical="center"/>
    </xf>
    <xf numFmtId="0" fontId="4" fillId="3" borderId="0" xfId="2" applyFont="1" applyFill="1" applyBorder="1" applyAlignment="1">
      <alignment horizontal="left" vertical="center"/>
    </xf>
    <xf numFmtId="0" fontId="12" fillId="3" borderId="0" xfId="2" applyFont="1" applyFill="1" applyBorder="1" applyAlignment="1">
      <alignment horizontal="center" vertical="center"/>
    </xf>
    <xf numFmtId="0" fontId="12" fillId="3" borderId="0" xfId="2" applyFont="1" applyFill="1" applyBorder="1" applyAlignment="1">
      <alignment horizontal="left" vertical="center" wrapText="1"/>
    </xf>
    <xf numFmtId="0" fontId="12" fillId="3" borderId="0" xfId="2" applyFont="1" applyFill="1" applyBorder="1" applyAlignment="1">
      <alignment horizontal="left" vertical="top" wrapText="1"/>
    </xf>
    <xf numFmtId="0" fontId="12" fillId="3" borderId="10" xfId="2" applyFont="1" applyFill="1" applyBorder="1" applyAlignment="1">
      <alignment horizontal="left" vertical="top" wrapText="1"/>
    </xf>
    <xf numFmtId="165" fontId="13" fillId="3" borderId="10" xfId="2" applyNumberFormat="1" applyFont="1" applyFill="1" applyBorder="1" applyAlignment="1">
      <alignment horizontal="center" vertical="center" wrapText="1"/>
    </xf>
    <xf numFmtId="167" fontId="10" fillId="3" borderId="10" xfId="1" applyNumberFormat="1" applyFont="1" applyFill="1" applyBorder="1" applyAlignment="1">
      <alignment horizontal="center" vertical="center" wrapText="1"/>
    </xf>
    <xf numFmtId="167" fontId="12" fillId="3" borderId="10" xfId="5" applyNumberFormat="1" applyFont="1" applyFill="1" applyBorder="1" applyAlignment="1">
      <alignment horizontal="center" vertical="center"/>
    </xf>
    <xf numFmtId="167" fontId="12" fillId="3" borderId="39" xfId="5" applyNumberFormat="1" applyFont="1" applyFill="1" applyBorder="1" applyAlignment="1">
      <alignment horizontal="center" vertical="center"/>
    </xf>
    <xf numFmtId="0" fontId="2" fillId="28" borderId="43" xfId="2" applyFont="1" applyFill="1" applyBorder="1" applyAlignment="1">
      <alignment vertical="center"/>
    </xf>
    <xf numFmtId="0" fontId="2" fillId="28" borderId="40" xfId="2" applyFont="1" applyFill="1" applyBorder="1" applyAlignment="1">
      <alignment horizontal="left" vertical="center"/>
    </xf>
    <xf numFmtId="0" fontId="2" fillId="28" borderId="40" xfId="2" applyFont="1" applyFill="1" applyBorder="1" applyAlignment="1">
      <alignment horizontal="center" vertical="center"/>
    </xf>
    <xf numFmtId="0" fontId="2" fillId="28" borderId="40" xfId="2" applyFont="1" applyFill="1" applyBorder="1" applyAlignment="1">
      <alignment horizontal="left" vertical="center" wrapText="1"/>
    </xf>
    <xf numFmtId="0" fontId="2" fillId="28" borderId="40" xfId="2" applyFont="1" applyFill="1" applyBorder="1" applyAlignment="1">
      <alignment horizontal="left" vertical="top" wrapText="1"/>
    </xf>
    <xf numFmtId="0" fontId="2" fillId="28" borderId="32" xfId="2" applyFont="1" applyFill="1" applyBorder="1" applyAlignment="1">
      <alignment horizontal="left" vertical="top" wrapText="1"/>
    </xf>
    <xf numFmtId="165" fontId="2" fillId="28" borderId="32" xfId="1" applyNumberFormat="1" applyFont="1" applyFill="1" applyBorder="1" applyAlignment="1">
      <alignment horizontal="center" vertical="center" wrapText="1"/>
    </xf>
    <xf numFmtId="169" fontId="2" fillId="28" borderId="32" xfId="1" applyNumberFormat="1" applyFont="1" applyFill="1" applyBorder="1" applyAlignment="1">
      <alignment horizontal="center" vertical="center" wrapText="1"/>
    </xf>
    <xf numFmtId="0" fontId="1" fillId="29" borderId="0" xfId="2" applyFill="1" applyBorder="1" applyAlignment="1">
      <alignment horizontal="center" vertical="center"/>
    </xf>
    <xf numFmtId="0" fontId="1" fillId="29" borderId="0" xfId="2" applyFill="1" applyBorder="1" applyAlignment="1">
      <alignment horizontal="left" vertical="center" wrapText="1"/>
    </xf>
    <xf numFmtId="0" fontId="1" fillId="29" borderId="0" xfId="2" applyFill="1" applyBorder="1" applyAlignment="1">
      <alignment horizontal="left" vertical="top" wrapText="1"/>
    </xf>
    <xf numFmtId="0" fontId="1" fillId="29" borderId="10" xfId="2" applyFill="1" applyBorder="1" applyAlignment="1">
      <alignment horizontal="left" vertical="top" wrapText="1"/>
    </xf>
    <xf numFmtId="165" fontId="8" fillId="29" borderId="10" xfId="2" applyNumberFormat="1" applyFont="1" applyFill="1" applyBorder="1" applyAlignment="1">
      <alignment horizontal="center" vertical="center" wrapText="1"/>
    </xf>
    <xf numFmtId="167" fontId="0" fillId="29" borderId="10" xfId="5" applyNumberFormat="1" applyFont="1" applyFill="1" applyBorder="1" applyAlignment="1">
      <alignment horizontal="center" vertical="center"/>
    </xf>
    <xf numFmtId="167" fontId="0" fillId="29" borderId="39" xfId="5" applyNumberFormat="1" applyFont="1" applyFill="1" applyBorder="1" applyAlignment="1">
      <alignment horizontal="center" vertical="center"/>
    </xf>
    <xf numFmtId="167" fontId="13" fillId="3" borderId="10" xfId="2" applyNumberFormat="1" applyFont="1" applyFill="1" applyBorder="1" applyAlignment="1">
      <alignment horizontal="center" vertical="center" wrapText="1"/>
    </xf>
    <xf numFmtId="167" fontId="13" fillId="3" borderId="39" xfId="2" applyNumberFormat="1" applyFont="1" applyFill="1" applyBorder="1" applyAlignment="1">
      <alignment horizontal="center" vertical="center" wrapText="1"/>
    </xf>
    <xf numFmtId="0" fontId="0" fillId="0" borderId="10" xfId="2" applyFont="1" applyFill="1" applyBorder="1" applyAlignment="1">
      <alignment horizontal="left" vertical="top" wrapText="1"/>
    </xf>
    <xf numFmtId="0" fontId="2" fillId="28" borderId="0" xfId="2" applyFont="1" applyFill="1" applyBorder="1" applyAlignment="1">
      <alignment vertical="center"/>
    </xf>
    <xf numFmtId="0" fontId="2" fillId="28" borderId="0" xfId="2" applyFont="1" applyFill="1" applyBorder="1" applyAlignment="1">
      <alignment horizontal="left" vertical="center"/>
    </xf>
    <xf numFmtId="0" fontId="2" fillId="28" borderId="0" xfId="2" applyFont="1" applyFill="1" applyBorder="1" applyAlignment="1">
      <alignment horizontal="center" vertical="center"/>
    </xf>
    <xf numFmtId="0" fontId="2" fillId="28" borderId="0" xfId="2" applyFont="1" applyFill="1" applyBorder="1" applyAlignment="1">
      <alignment horizontal="left" vertical="center" wrapText="1"/>
    </xf>
    <xf numFmtId="0" fontId="2" fillId="28" borderId="0" xfId="2" applyFont="1" applyFill="1" applyBorder="1" applyAlignment="1">
      <alignment horizontal="left" vertical="top" wrapText="1"/>
    </xf>
    <xf numFmtId="0" fontId="2" fillId="28" borderId="10" xfId="2" applyFont="1" applyFill="1" applyBorder="1" applyAlignment="1">
      <alignment horizontal="left" vertical="top" wrapText="1"/>
    </xf>
    <xf numFmtId="165" fontId="2" fillId="27" borderId="18" xfId="2" applyNumberFormat="1" applyFont="1" applyFill="1" applyBorder="1" applyAlignment="1">
      <alignment horizontal="center" vertical="center" wrapText="1"/>
    </xf>
    <xf numFmtId="169" fontId="2" fillId="27" borderId="18" xfId="5" applyNumberFormat="1" applyFont="1" applyFill="1" applyBorder="1" applyAlignment="1">
      <alignment horizontal="center" vertical="center"/>
    </xf>
    <xf numFmtId="169" fontId="2" fillId="27" borderId="11" xfId="5" applyNumberFormat="1" applyFont="1" applyFill="1" applyBorder="1" applyAlignment="1">
      <alignment horizontal="center" vertical="center"/>
    </xf>
    <xf numFmtId="0" fontId="0" fillId="2" borderId="0" xfId="0" applyFill="1"/>
    <xf numFmtId="166" fontId="2" fillId="27" borderId="45" xfId="2" applyNumberFormat="1" applyFont="1" applyFill="1" applyBorder="1" applyAlignment="1">
      <alignment horizontal="left" vertical="top" wrapText="1"/>
    </xf>
    <xf numFmtId="166" fontId="2" fillId="27" borderId="18" xfId="2" applyNumberFormat="1" applyFont="1" applyFill="1" applyBorder="1" applyAlignment="1">
      <alignment horizontal="left" vertical="top" wrapText="1"/>
    </xf>
    <xf numFmtId="0" fontId="2" fillId="30" borderId="35" xfId="2" applyFont="1" applyFill="1" applyBorder="1" applyAlignment="1">
      <alignment vertical="center"/>
    </xf>
    <xf numFmtId="0" fontId="2" fillId="30" borderId="40" xfId="2" applyFont="1" applyFill="1" applyBorder="1" applyAlignment="1">
      <alignment vertical="center"/>
    </xf>
    <xf numFmtId="0" fontId="2" fillId="30" borderId="40" xfId="2" applyFont="1" applyFill="1" applyBorder="1" applyAlignment="1">
      <alignment horizontal="left" vertical="center" wrapText="1"/>
    </xf>
    <xf numFmtId="0" fontId="2" fillId="30" borderId="40" xfId="2" applyFont="1" applyFill="1" applyBorder="1" applyAlignment="1">
      <alignment horizontal="center" vertical="center"/>
    </xf>
    <xf numFmtId="0" fontId="2" fillId="30" borderId="40" xfId="2" applyFont="1" applyFill="1" applyBorder="1" applyAlignment="1">
      <alignment horizontal="left" vertical="top" wrapText="1"/>
    </xf>
    <xf numFmtId="0" fontId="2" fillId="30" borderId="32" xfId="2" applyFont="1" applyFill="1" applyBorder="1" applyAlignment="1">
      <alignment horizontal="left" vertical="top" wrapText="1"/>
    </xf>
    <xf numFmtId="165" fontId="2" fillId="30" borderId="32" xfId="2" applyNumberFormat="1" applyFont="1" applyFill="1" applyBorder="1" applyAlignment="1">
      <alignment horizontal="center" vertical="center" wrapText="1"/>
    </xf>
    <xf numFmtId="169" fontId="2" fillId="30" borderId="32" xfId="5" applyNumberFormat="1" applyFont="1" applyFill="1" applyBorder="1" applyAlignment="1">
      <alignment horizontal="center" vertical="center"/>
    </xf>
    <xf numFmtId="169" fontId="2" fillId="30" borderId="33" xfId="5" applyNumberFormat="1" applyFont="1" applyFill="1" applyBorder="1" applyAlignment="1">
      <alignment horizontal="center" vertical="center"/>
    </xf>
    <xf numFmtId="0" fontId="4" fillId="0" borderId="0" xfId="2" applyFont="1" applyFill="1" applyBorder="1" applyAlignment="1">
      <alignment horizontal="left" vertical="center" wrapText="1"/>
    </xf>
    <xf numFmtId="0" fontId="8" fillId="0" borderId="0" xfId="2" applyFont="1" applyFill="1" applyBorder="1" applyAlignment="1">
      <alignment horizontal="center" vertical="center"/>
    </xf>
    <xf numFmtId="0" fontId="4" fillId="0" borderId="0" xfId="2" applyFont="1" applyFill="1" applyBorder="1" applyAlignment="1">
      <alignment horizontal="left" vertical="top" wrapText="1"/>
    </xf>
    <xf numFmtId="0" fontId="2" fillId="12" borderId="42" xfId="2" applyFont="1" applyFill="1" applyBorder="1" applyAlignment="1">
      <alignment horizontal="center" vertical="center" wrapText="1"/>
    </xf>
    <xf numFmtId="0" fontId="2" fillId="12" borderId="32" xfId="2" applyFont="1" applyFill="1" applyBorder="1" applyAlignment="1">
      <alignment horizontal="left" vertical="center" wrapText="1"/>
    </xf>
    <xf numFmtId="170" fontId="2" fillId="12" borderId="32" xfId="2" applyNumberFormat="1" applyFont="1" applyFill="1" applyBorder="1" applyAlignment="1">
      <alignment horizontal="center" vertical="center" wrapText="1"/>
    </xf>
    <xf numFmtId="169" fontId="2" fillId="12" borderId="32" xfId="1" applyNumberFormat="1" applyFont="1" applyFill="1" applyBorder="1" applyAlignment="1">
      <alignment horizontal="center" vertical="center" wrapText="1"/>
    </xf>
    <xf numFmtId="0" fontId="1" fillId="2" borderId="29" xfId="2" applyFill="1" applyBorder="1" applyAlignment="1">
      <alignment vertical="center"/>
    </xf>
    <xf numFmtId="0" fontId="1" fillId="2" borderId="0" xfId="2" applyFill="1" applyBorder="1" applyAlignment="1">
      <alignment vertical="center"/>
    </xf>
    <xf numFmtId="165" fontId="8" fillId="2" borderId="0" xfId="2" applyNumberFormat="1" applyFont="1" applyFill="1" applyBorder="1" applyAlignment="1">
      <alignment horizontal="center" vertical="center" wrapText="1"/>
    </xf>
    <xf numFmtId="167" fontId="0" fillId="2" borderId="0" xfId="5" applyNumberFormat="1" applyFont="1" applyFill="1" applyBorder="1" applyAlignment="1">
      <alignment horizontal="center" vertical="center"/>
    </xf>
    <xf numFmtId="167" fontId="0" fillId="2" borderId="48" xfId="5" applyNumberFormat="1" applyFont="1" applyFill="1" applyBorder="1" applyAlignment="1">
      <alignment horizontal="center" vertical="center"/>
    </xf>
    <xf numFmtId="0" fontId="10" fillId="3" borderId="16" xfId="2" applyFont="1" applyFill="1" applyBorder="1" applyAlignment="1">
      <alignment vertical="center"/>
    </xf>
    <xf numFmtId="0" fontId="10" fillId="3" borderId="26" xfId="2" applyFont="1" applyFill="1" applyBorder="1" applyAlignment="1">
      <alignment vertical="center" wrapText="1"/>
    </xf>
    <xf numFmtId="0" fontId="10" fillId="3" borderId="26" xfId="2" applyFont="1" applyFill="1" applyBorder="1" applyAlignment="1">
      <alignment horizontal="left" vertical="center" wrapText="1"/>
    </xf>
    <xf numFmtId="0" fontId="10" fillId="3" borderId="26" xfId="2" applyFont="1" applyFill="1" applyBorder="1" applyAlignment="1">
      <alignment horizontal="center" vertical="center" wrapText="1"/>
    </xf>
    <xf numFmtId="0" fontId="10" fillId="3" borderId="49" xfId="2" applyFont="1" applyFill="1" applyBorder="1" applyAlignment="1">
      <alignment horizontal="left" vertical="top" wrapText="1"/>
    </xf>
    <xf numFmtId="165" fontId="10" fillId="3" borderId="3" xfId="2" applyNumberFormat="1" applyFont="1" applyFill="1" applyBorder="1" applyAlignment="1">
      <alignment horizontal="center" vertical="center" wrapText="1"/>
    </xf>
    <xf numFmtId="169" fontId="10" fillId="3" borderId="3" xfId="5" applyNumberFormat="1" applyFont="1" applyFill="1" applyBorder="1" applyAlignment="1">
      <alignment horizontal="center" vertical="center"/>
    </xf>
    <xf numFmtId="169" fontId="10" fillId="3" borderId="4" xfId="5" applyNumberFormat="1" applyFont="1" applyFill="1" applyBorder="1" applyAlignment="1">
      <alignment horizontal="center" vertical="center"/>
    </xf>
    <xf numFmtId="0" fontId="1" fillId="2" borderId="35" xfId="2" applyFill="1" applyBorder="1" applyAlignment="1">
      <alignment vertical="center"/>
    </xf>
    <xf numFmtId="0" fontId="1" fillId="2" borderId="40" xfId="2" applyFill="1" applyBorder="1" applyAlignment="1">
      <alignment vertical="center"/>
    </xf>
    <xf numFmtId="0" fontId="4" fillId="2" borderId="40" xfId="2" applyFont="1" applyFill="1" applyBorder="1" applyAlignment="1">
      <alignment horizontal="left" vertical="center" wrapText="1"/>
    </xf>
    <xf numFmtId="0" fontId="1" fillId="2" borderId="40" xfId="2" applyFill="1" applyBorder="1" applyAlignment="1">
      <alignment horizontal="center" vertical="center"/>
    </xf>
    <xf numFmtId="0" fontId="1" fillId="2" borderId="40" xfId="2" applyFill="1" applyBorder="1" applyAlignment="1">
      <alignment horizontal="left" vertical="center" wrapText="1"/>
    </xf>
    <xf numFmtId="0" fontId="1" fillId="2" borderId="40" xfId="2" applyFill="1" applyBorder="1" applyAlignment="1">
      <alignment horizontal="left" vertical="top" wrapText="1"/>
    </xf>
    <xf numFmtId="165" fontId="8" fillId="2" borderId="40" xfId="2" applyNumberFormat="1" applyFont="1" applyFill="1" applyBorder="1" applyAlignment="1">
      <alignment horizontal="center" vertical="center"/>
    </xf>
    <xf numFmtId="37" fontId="0" fillId="2" borderId="40" xfId="6" applyNumberFormat="1" applyFont="1" applyFill="1" applyBorder="1" applyAlignment="1">
      <alignment horizontal="center" vertical="center"/>
    </xf>
    <xf numFmtId="37" fontId="0" fillId="2" borderId="36" xfId="6" applyNumberFormat="1" applyFont="1" applyFill="1" applyBorder="1" applyAlignment="1">
      <alignment horizontal="center" vertical="center"/>
    </xf>
    <xf numFmtId="165" fontId="8" fillId="2" borderId="0" xfId="2" applyNumberFormat="1" applyFont="1" applyFill="1" applyBorder="1" applyAlignment="1">
      <alignment horizontal="center" vertical="center"/>
    </xf>
    <xf numFmtId="37" fontId="0" fillId="2" borderId="0" xfId="6" applyNumberFormat="1" applyFont="1" applyFill="1" applyBorder="1" applyAlignment="1">
      <alignment horizontal="center" vertical="center"/>
    </xf>
    <xf numFmtId="166" fontId="7" fillId="2" borderId="0" xfId="6" applyNumberFormat="1" applyFont="1" applyFill="1"/>
    <xf numFmtId="0" fontId="0" fillId="0" borderId="0" xfId="0" applyAlignment="1">
      <alignment horizontal="left"/>
    </xf>
    <xf numFmtId="0" fontId="2" fillId="5" borderId="5" xfId="2" applyFont="1" applyFill="1" applyBorder="1" applyAlignment="1">
      <alignment horizontal="center" vertical="center" wrapText="1"/>
    </xf>
    <xf numFmtId="0" fontId="2" fillId="5" borderId="9" xfId="2" applyFont="1" applyFill="1" applyBorder="1" applyAlignment="1">
      <alignment horizontal="center" vertical="center" wrapText="1"/>
    </xf>
    <xf numFmtId="0" fontId="10" fillId="4" borderId="6" xfId="2" applyFont="1" applyFill="1" applyBorder="1" applyAlignment="1">
      <alignment horizontal="left" vertical="center" wrapText="1"/>
    </xf>
    <xf numFmtId="0" fontId="10" fillId="4" borderId="10" xfId="2" applyFont="1" applyFill="1" applyBorder="1" applyAlignment="1">
      <alignment horizontal="left" vertical="center" wrapText="1"/>
    </xf>
    <xf numFmtId="0" fontId="2" fillId="6" borderId="16" xfId="3" applyFont="1" applyFill="1" applyBorder="1" applyAlignment="1">
      <alignment horizontal="left" vertical="center" wrapText="1"/>
    </xf>
    <xf numFmtId="0" fontId="2" fillId="6" borderId="17" xfId="3" applyFont="1" applyFill="1" applyBorder="1" applyAlignment="1">
      <alignment horizontal="left" vertical="center" wrapText="1"/>
    </xf>
    <xf numFmtId="0" fontId="11" fillId="4" borderId="5" xfId="3" applyFont="1" applyFill="1" applyBorder="1" applyAlignment="1">
      <alignment horizontal="left" vertical="center" wrapText="1"/>
    </xf>
    <xf numFmtId="0" fontId="11" fillId="4" borderId="21" xfId="3" applyFont="1" applyFill="1" applyBorder="1" applyAlignment="1">
      <alignment horizontal="left" vertical="center" wrapText="1"/>
    </xf>
    <xf numFmtId="0" fontId="11" fillId="4" borderId="25" xfId="3" applyFont="1" applyFill="1" applyBorder="1" applyAlignment="1">
      <alignment horizontal="left" vertical="center" wrapText="1"/>
    </xf>
    <xf numFmtId="0" fontId="11" fillId="4" borderId="12" xfId="3" applyFont="1" applyFill="1" applyBorder="1" applyAlignment="1">
      <alignment horizontal="left" vertical="center" wrapText="1"/>
    </xf>
    <xf numFmtId="0" fontId="2" fillId="5" borderId="26" xfId="3" applyFont="1" applyFill="1" applyBorder="1" applyAlignment="1">
      <alignment horizontal="left" vertical="center" wrapText="1"/>
    </xf>
    <xf numFmtId="0" fontId="2" fillId="5" borderId="17" xfId="3" applyFont="1" applyFill="1" applyBorder="1" applyAlignment="1">
      <alignment horizontal="left" vertical="center" wrapText="1"/>
    </xf>
    <xf numFmtId="0" fontId="2" fillId="7" borderId="27" xfId="3" applyFont="1" applyFill="1" applyBorder="1" applyAlignment="1">
      <alignment horizontal="left" vertical="center" wrapText="1"/>
    </xf>
    <xf numFmtId="0" fontId="2" fillId="7" borderId="28" xfId="3" applyFont="1" applyFill="1" applyBorder="1" applyAlignment="1">
      <alignment horizontal="left" vertical="center" wrapText="1"/>
    </xf>
    <xf numFmtId="0" fontId="2" fillId="7" borderId="29" xfId="3" applyFont="1" applyFill="1" applyBorder="1" applyAlignment="1">
      <alignment horizontal="left" vertical="center" wrapText="1"/>
    </xf>
    <xf numFmtId="0" fontId="2" fillId="7" borderId="30" xfId="3" applyFont="1" applyFill="1" applyBorder="1" applyAlignment="1">
      <alignment horizontal="left" vertical="center" wrapText="1"/>
    </xf>
    <xf numFmtId="0" fontId="11" fillId="8" borderId="25" xfId="3" applyFont="1" applyFill="1" applyBorder="1" applyAlignment="1">
      <alignment horizontal="left" vertical="center" wrapText="1"/>
    </xf>
    <xf numFmtId="0" fontId="11" fillId="8" borderId="12" xfId="3" applyFont="1" applyFill="1" applyBorder="1" applyAlignment="1">
      <alignment horizontal="left" vertical="center" wrapText="1"/>
    </xf>
    <xf numFmtId="0" fontId="2" fillId="9" borderId="16" xfId="3" applyFont="1" applyFill="1" applyBorder="1" applyAlignment="1">
      <alignment horizontal="left" vertical="center" wrapText="1"/>
    </xf>
    <xf numFmtId="0" fontId="2" fillId="9" borderId="17" xfId="3" applyFont="1" applyFill="1" applyBorder="1" applyAlignment="1">
      <alignment horizontal="left" vertical="center" wrapText="1"/>
    </xf>
    <xf numFmtId="0" fontId="11" fillId="8" borderId="5" xfId="3" applyFont="1" applyFill="1" applyBorder="1" applyAlignment="1">
      <alignment horizontal="left" vertical="center" wrapText="1"/>
    </xf>
    <xf numFmtId="0" fontId="11" fillId="8" borderId="9" xfId="3" applyFont="1" applyFill="1" applyBorder="1" applyAlignment="1">
      <alignment horizontal="left" vertical="center" wrapText="1"/>
    </xf>
    <xf numFmtId="0" fontId="2" fillId="9" borderId="26" xfId="3" applyFont="1" applyFill="1" applyBorder="1" applyAlignment="1">
      <alignment horizontal="left" vertical="center" wrapText="1"/>
    </xf>
    <xf numFmtId="0" fontId="2" fillId="10" borderId="27" xfId="3" applyFont="1" applyFill="1" applyBorder="1" applyAlignment="1">
      <alignment horizontal="left" vertical="center" wrapText="1"/>
    </xf>
    <xf numFmtId="0" fontId="2" fillId="10" borderId="28" xfId="3" applyFont="1" applyFill="1" applyBorder="1" applyAlignment="1">
      <alignment horizontal="left" vertical="center" wrapText="1"/>
    </xf>
    <xf numFmtId="0" fontId="2" fillId="10" borderId="30" xfId="3" applyFont="1" applyFill="1" applyBorder="1" applyAlignment="1">
      <alignment horizontal="left" vertical="center" wrapText="1"/>
    </xf>
    <xf numFmtId="0" fontId="11" fillId="11" borderId="5" xfId="3" applyFont="1" applyFill="1" applyBorder="1" applyAlignment="1">
      <alignment horizontal="left" vertical="center" wrapText="1"/>
    </xf>
    <xf numFmtId="0" fontId="11" fillId="11" borderId="9" xfId="3" applyFont="1" applyFill="1" applyBorder="1" applyAlignment="1">
      <alignment horizontal="left" vertical="center" wrapText="1"/>
    </xf>
    <xf numFmtId="0" fontId="2" fillId="12" borderId="16" xfId="3" applyFont="1" applyFill="1" applyBorder="1" applyAlignment="1">
      <alignment horizontal="left" vertical="center" wrapText="1"/>
    </xf>
    <xf numFmtId="0" fontId="2" fillId="12" borderId="17" xfId="3" applyFont="1" applyFill="1" applyBorder="1" applyAlignment="1">
      <alignment horizontal="left" vertical="center" wrapText="1"/>
    </xf>
    <xf numFmtId="0" fontId="11" fillId="11" borderId="25" xfId="3" applyFont="1" applyFill="1" applyBorder="1" applyAlignment="1">
      <alignment horizontal="left" vertical="center" wrapText="1"/>
    </xf>
    <xf numFmtId="0" fontId="11" fillId="11" borderId="31" xfId="3" applyFont="1" applyFill="1" applyBorder="1" applyAlignment="1">
      <alignment horizontal="left" vertical="center" wrapText="1"/>
    </xf>
    <xf numFmtId="0" fontId="2" fillId="12" borderId="26" xfId="3" applyFont="1" applyFill="1" applyBorder="1" applyAlignment="1">
      <alignment horizontal="left" vertical="center" wrapText="1"/>
    </xf>
    <xf numFmtId="0" fontId="2" fillId="13" borderId="27" xfId="3" applyFont="1" applyFill="1" applyBorder="1" applyAlignment="1">
      <alignment horizontal="left" vertical="center" wrapText="1"/>
    </xf>
    <xf numFmtId="0" fontId="2" fillId="13" borderId="28" xfId="3" applyFont="1" applyFill="1" applyBorder="1" applyAlignment="1">
      <alignment horizontal="left" vertical="center" wrapText="1"/>
    </xf>
    <xf numFmtId="0" fontId="2" fillId="13" borderId="30" xfId="3" applyFont="1" applyFill="1" applyBorder="1" applyAlignment="1">
      <alignment horizontal="left" vertical="center" wrapText="1"/>
    </xf>
    <xf numFmtId="0" fontId="2" fillId="15" borderId="16" xfId="3" applyFont="1" applyFill="1" applyBorder="1" applyAlignment="1">
      <alignment horizontal="left" vertical="center" wrapText="1"/>
    </xf>
    <xf numFmtId="0" fontId="2" fillId="15" borderId="17" xfId="3" applyFont="1" applyFill="1" applyBorder="1" applyAlignment="1">
      <alignment horizontal="left" vertical="center" wrapText="1"/>
    </xf>
    <xf numFmtId="0" fontId="11" fillId="14" borderId="5" xfId="3" applyFont="1" applyFill="1" applyBorder="1" applyAlignment="1">
      <alignment horizontal="left" vertical="center" wrapText="1"/>
    </xf>
    <xf numFmtId="0" fontId="11" fillId="14" borderId="9" xfId="3" applyFont="1" applyFill="1" applyBorder="1" applyAlignment="1">
      <alignment horizontal="left" vertical="center" wrapText="1"/>
    </xf>
    <xf numFmtId="0" fontId="2" fillId="15" borderId="35" xfId="3" applyFont="1" applyFill="1" applyBorder="1" applyAlignment="1">
      <alignment horizontal="left" vertical="center" wrapText="1"/>
    </xf>
    <xf numFmtId="0" fontId="2" fillId="15" borderId="36" xfId="3" applyFont="1" applyFill="1" applyBorder="1" applyAlignment="1">
      <alignment horizontal="left" vertical="center" wrapText="1"/>
    </xf>
    <xf numFmtId="0" fontId="2" fillId="15" borderId="26" xfId="3" applyFont="1" applyFill="1" applyBorder="1" applyAlignment="1">
      <alignment horizontal="left" vertical="center" wrapText="1"/>
    </xf>
    <xf numFmtId="0" fontId="2" fillId="16" borderId="27" xfId="3" applyFont="1" applyFill="1" applyBorder="1" applyAlignment="1">
      <alignment horizontal="left" vertical="center" wrapText="1"/>
    </xf>
    <xf numFmtId="0" fontId="2" fillId="16" borderId="28" xfId="3" applyFont="1" applyFill="1" applyBorder="1" applyAlignment="1">
      <alignment horizontal="left" vertical="center" wrapText="1"/>
    </xf>
    <xf numFmtId="0" fontId="2" fillId="16" borderId="30" xfId="3" applyFont="1" applyFill="1" applyBorder="1" applyAlignment="1">
      <alignment horizontal="left" vertical="center" wrapText="1"/>
    </xf>
    <xf numFmtId="0" fontId="11" fillId="3" borderId="25" xfId="3" applyFont="1" applyFill="1" applyBorder="1" applyAlignment="1">
      <alignment horizontal="left" vertical="center" wrapText="1"/>
    </xf>
    <xf numFmtId="0" fontId="11" fillId="3" borderId="12" xfId="3" applyFont="1" applyFill="1" applyBorder="1" applyAlignment="1">
      <alignment horizontal="left" vertical="center" wrapText="1"/>
    </xf>
    <xf numFmtId="0" fontId="2" fillId="17" borderId="16" xfId="3" applyFont="1" applyFill="1" applyBorder="1" applyAlignment="1">
      <alignment horizontal="left" vertical="center" wrapText="1"/>
    </xf>
    <xf numFmtId="0" fontId="2" fillId="17" borderId="17" xfId="3" applyFont="1" applyFill="1" applyBorder="1" applyAlignment="1">
      <alignment horizontal="left" vertical="center" wrapText="1"/>
    </xf>
    <xf numFmtId="0" fontId="11" fillId="3" borderId="5" xfId="3" applyFont="1" applyFill="1" applyBorder="1" applyAlignment="1">
      <alignment horizontal="left" vertical="center" wrapText="1"/>
    </xf>
    <xf numFmtId="0" fontId="11" fillId="3" borderId="9" xfId="3" applyFont="1" applyFill="1" applyBorder="1" applyAlignment="1">
      <alignment horizontal="left" vertical="center" wrapText="1"/>
    </xf>
    <xf numFmtId="0" fontId="2" fillId="17" borderId="26" xfId="3" applyFont="1" applyFill="1" applyBorder="1" applyAlignment="1">
      <alignment horizontal="left" vertical="center" wrapText="1"/>
    </xf>
    <xf numFmtId="0" fontId="2" fillId="18" borderId="28" xfId="3" applyFont="1" applyFill="1" applyBorder="1" applyAlignment="1">
      <alignment horizontal="left" vertical="center" wrapText="1"/>
    </xf>
    <xf numFmtId="0" fontId="2" fillId="18" borderId="30" xfId="3" applyFont="1" applyFill="1" applyBorder="1" applyAlignment="1">
      <alignment horizontal="left" vertical="center" wrapText="1"/>
    </xf>
    <xf numFmtId="0" fontId="11" fillId="19" borderId="29" xfId="3" applyFont="1" applyFill="1" applyBorder="1" applyAlignment="1">
      <alignment horizontal="left" vertical="center" wrapText="1"/>
    </xf>
    <xf numFmtId="0" fontId="11" fillId="19" borderId="35" xfId="3" applyFont="1" applyFill="1" applyBorder="1" applyAlignment="1">
      <alignment horizontal="left" vertical="center" wrapText="1"/>
    </xf>
    <xf numFmtId="0" fontId="2" fillId="18" borderId="16" xfId="3" applyFont="1" applyFill="1" applyBorder="1" applyAlignment="1">
      <alignment horizontal="left" vertical="center" wrapText="1"/>
    </xf>
    <xf numFmtId="0" fontId="2" fillId="18" borderId="17" xfId="3" applyFont="1" applyFill="1" applyBorder="1" applyAlignment="1">
      <alignment horizontal="left" vertical="center" wrapText="1"/>
    </xf>
    <xf numFmtId="0" fontId="2" fillId="5" borderId="8" xfId="2" applyFont="1" applyFill="1" applyBorder="1" applyAlignment="1">
      <alignment horizontal="center" vertical="top" textRotation="90"/>
    </xf>
    <xf numFmtId="0" fontId="2" fillId="5" borderId="29" xfId="2" applyFont="1" applyFill="1" applyBorder="1" applyAlignment="1">
      <alignment horizontal="center" vertical="top" textRotation="90"/>
    </xf>
    <xf numFmtId="0" fontId="2" fillId="6" borderId="38" xfId="2" applyFont="1" applyFill="1" applyBorder="1" applyAlignment="1">
      <alignment horizontal="center" vertical="center" wrapText="1"/>
    </xf>
    <xf numFmtId="0" fontId="2" fillId="6" borderId="0" xfId="2" applyFont="1" applyFill="1" applyBorder="1" applyAlignment="1">
      <alignment horizontal="center" vertical="center" wrapText="1"/>
    </xf>
    <xf numFmtId="0" fontId="4" fillId="21" borderId="38" xfId="2" applyFont="1" applyFill="1" applyBorder="1" applyAlignment="1">
      <alignment horizontal="left" vertical="center" wrapText="1"/>
    </xf>
    <xf numFmtId="0" fontId="4" fillId="21" borderId="0" xfId="2" applyFont="1" applyFill="1" applyBorder="1" applyAlignment="1">
      <alignment horizontal="left" vertical="center" wrapText="1"/>
    </xf>
    <xf numFmtId="0" fontId="4" fillId="21" borderId="0" xfId="2" applyFont="1" applyFill="1" applyBorder="1" applyAlignment="1">
      <alignment horizontal="center" vertical="center" wrapText="1"/>
    </xf>
    <xf numFmtId="0" fontId="2" fillId="7" borderId="8" xfId="2" applyFont="1" applyFill="1" applyBorder="1" applyAlignment="1">
      <alignment horizontal="center" vertical="center" textRotation="90"/>
    </xf>
    <xf numFmtId="0" fontId="2" fillId="7" borderId="29" xfId="2" applyFont="1" applyFill="1" applyBorder="1" applyAlignment="1">
      <alignment horizontal="center" vertical="center" textRotation="90"/>
    </xf>
    <xf numFmtId="0" fontId="2" fillId="9" borderId="3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4" fillId="8" borderId="38" xfId="2" applyFont="1" applyFill="1" applyBorder="1" applyAlignment="1">
      <alignment horizontal="left" vertical="center" wrapText="1"/>
    </xf>
    <xf numFmtId="0" fontId="4" fillId="8" borderId="0" xfId="2" applyFont="1" applyFill="1" applyBorder="1" applyAlignment="1">
      <alignment horizontal="left" vertical="center" wrapText="1"/>
    </xf>
    <xf numFmtId="0" fontId="4" fillId="8" borderId="38" xfId="2" applyFont="1" applyFill="1" applyBorder="1" applyAlignment="1">
      <alignment horizontal="left" vertical="center"/>
    </xf>
    <xf numFmtId="0" fontId="4" fillId="8" borderId="0" xfId="2" applyFont="1" applyFill="1" applyBorder="1" applyAlignment="1">
      <alignment horizontal="left" vertical="center"/>
    </xf>
    <xf numFmtId="0" fontId="2" fillId="12" borderId="0" xfId="2" applyFont="1" applyFill="1" applyBorder="1" applyAlignment="1">
      <alignment horizontal="center" vertical="center" wrapText="1"/>
    </xf>
    <xf numFmtId="0" fontId="4" fillId="11" borderId="0" xfId="2" applyFont="1" applyFill="1" applyBorder="1" applyAlignment="1">
      <alignment horizontal="left" vertical="center" wrapText="1"/>
    </xf>
    <xf numFmtId="0" fontId="4" fillId="11" borderId="0" xfId="2" applyFont="1" applyFill="1" applyBorder="1" applyAlignment="1">
      <alignment horizontal="left" vertical="center"/>
    </xf>
    <xf numFmtId="0" fontId="2" fillId="12" borderId="38" xfId="2" applyFont="1" applyFill="1" applyBorder="1" applyAlignment="1">
      <alignment horizontal="center" vertical="center" wrapText="1"/>
    </xf>
    <xf numFmtId="0" fontId="4" fillId="3" borderId="0" xfId="2" applyFont="1" applyFill="1" applyBorder="1" applyAlignment="1">
      <alignment horizontal="left" vertical="center" wrapText="1"/>
    </xf>
    <xf numFmtId="0" fontId="4" fillId="11" borderId="38" xfId="2" applyFont="1" applyFill="1" applyBorder="1" applyAlignment="1">
      <alignment horizontal="left" vertical="center" wrapText="1"/>
    </xf>
    <xf numFmtId="0" fontId="2" fillId="13" borderId="5" xfId="2" applyFont="1" applyFill="1" applyBorder="1" applyAlignment="1">
      <alignment horizontal="center" vertical="center" textRotation="90" wrapText="1"/>
    </xf>
    <xf numFmtId="0" fontId="2" fillId="13" borderId="9" xfId="2" applyFont="1" applyFill="1" applyBorder="1" applyAlignment="1">
      <alignment horizontal="center" vertical="center" textRotation="90" wrapText="1"/>
    </xf>
    <xf numFmtId="0" fontId="2" fillId="13" borderId="44" xfId="2" applyFont="1" applyFill="1" applyBorder="1" applyAlignment="1">
      <alignment horizontal="center" vertical="center" textRotation="90" wrapText="1"/>
    </xf>
    <xf numFmtId="0" fontId="2" fillId="15" borderId="41" xfId="2" applyFont="1" applyFill="1" applyBorder="1" applyAlignment="1">
      <alignment horizontal="center" vertical="center" wrapText="1"/>
    </xf>
    <xf numFmtId="0" fontId="2" fillId="15" borderId="42" xfId="2" applyFont="1" applyFill="1" applyBorder="1" applyAlignment="1">
      <alignment horizontal="center" vertical="center" wrapText="1"/>
    </xf>
    <xf numFmtId="0" fontId="10" fillId="14" borderId="38" xfId="2" applyFont="1" applyFill="1" applyBorder="1" applyAlignment="1">
      <alignment horizontal="left" vertical="center" wrapText="1"/>
    </xf>
    <xf numFmtId="0" fontId="10" fillId="14" borderId="0" xfId="2" applyFont="1" applyFill="1" applyBorder="1" applyAlignment="1">
      <alignment horizontal="left" vertical="center" wrapText="1"/>
    </xf>
    <xf numFmtId="0" fontId="4" fillId="14" borderId="38" xfId="2" applyFont="1" applyFill="1" applyBorder="1" applyAlignment="1">
      <alignment horizontal="left" vertical="center" wrapText="1"/>
    </xf>
    <xf numFmtId="0" fontId="4" fillId="14" borderId="0" xfId="2" applyFont="1" applyFill="1" applyBorder="1" applyAlignment="1">
      <alignment horizontal="left" vertical="center" wrapText="1"/>
    </xf>
    <xf numFmtId="0" fontId="2" fillId="15" borderId="42" xfId="2" applyFont="1" applyFill="1" applyBorder="1" applyAlignment="1">
      <alignment horizontal="left" vertical="center" wrapText="1"/>
    </xf>
    <xf numFmtId="0" fontId="2" fillId="10" borderId="8" xfId="2" applyFont="1" applyFill="1" applyBorder="1" applyAlignment="1">
      <alignment horizontal="center" vertical="center" textRotation="90" wrapText="1"/>
    </xf>
    <xf numFmtId="0" fontId="2" fillId="10" borderId="29" xfId="2" applyFont="1" applyFill="1" applyBorder="1" applyAlignment="1">
      <alignment horizontal="center" vertical="center" textRotation="90" wrapText="1"/>
    </xf>
    <xf numFmtId="0" fontId="10" fillId="11" borderId="0" xfId="2" applyFont="1" applyFill="1" applyBorder="1" applyAlignment="1">
      <alignment horizontal="left" vertical="center" wrapText="1"/>
    </xf>
    <xf numFmtId="0" fontId="2" fillId="27" borderId="42" xfId="2" applyFont="1" applyFill="1" applyBorder="1" applyAlignment="1">
      <alignment horizontal="center" vertical="center" wrapText="1"/>
    </xf>
    <xf numFmtId="0" fontId="2" fillId="27" borderId="47" xfId="2" applyFont="1" applyFill="1" applyBorder="1" applyAlignment="1">
      <alignment horizontal="left" vertical="center"/>
    </xf>
    <xf numFmtId="0" fontId="2" fillId="27" borderId="45" xfId="2" applyFont="1" applyFill="1" applyBorder="1" applyAlignment="1">
      <alignment horizontal="left" vertical="center"/>
    </xf>
    <xf numFmtId="0" fontId="2" fillId="10" borderId="9" xfId="2" applyFont="1" applyFill="1" applyBorder="1" applyAlignment="1">
      <alignment horizontal="center" vertical="center" textRotation="90" wrapText="1"/>
    </xf>
    <xf numFmtId="0" fontId="2" fillId="10" borderId="21" xfId="2" applyFont="1" applyFill="1" applyBorder="1" applyAlignment="1">
      <alignment horizontal="center" vertical="center" textRotation="90" wrapText="1"/>
    </xf>
    <xf numFmtId="0" fontId="2" fillId="12" borderId="42" xfId="2" applyFont="1" applyFill="1" applyBorder="1" applyAlignment="1">
      <alignment horizontal="center" vertical="center" wrapText="1"/>
    </xf>
    <xf numFmtId="0" fontId="2" fillId="12" borderId="43" xfId="2" applyFont="1" applyFill="1" applyBorder="1" applyAlignment="1">
      <alignment horizontal="left" vertical="center" wrapText="1"/>
    </xf>
    <xf numFmtId="0" fontId="2" fillId="12" borderId="40" xfId="2" applyFont="1" applyFill="1" applyBorder="1" applyAlignment="1">
      <alignment horizontal="left" vertical="center" wrapText="1"/>
    </xf>
    <xf numFmtId="0" fontId="2" fillId="26" borderId="8" xfId="2" applyFont="1" applyFill="1" applyBorder="1" applyAlignment="1">
      <alignment horizontal="center" vertical="center" textRotation="90" wrapText="1"/>
    </xf>
    <xf numFmtId="0" fontId="2" fillId="26" borderId="29" xfId="2" applyFont="1" applyFill="1" applyBorder="1" applyAlignment="1">
      <alignment horizontal="center" vertical="center" textRotation="90" wrapText="1"/>
    </xf>
    <xf numFmtId="0" fontId="2" fillId="27" borderId="41" xfId="2" applyFont="1" applyFill="1" applyBorder="1" applyAlignment="1">
      <alignment horizontal="center" vertical="center" wrapText="1"/>
    </xf>
    <xf numFmtId="0" fontId="4" fillId="3" borderId="38" xfId="2" applyFont="1" applyFill="1" applyBorder="1" applyAlignment="1">
      <alignment horizontal="left" vertical="center" wrapText="1"/>
    </xf>
    <xf numFmtId="0" fontId="2" fillId="27" borderId="38" xfId="2" applyFont="1" applyFill="1" applyBorder="1" applyAlignment="1">
      <alignment horizontal="center" vertical="center" wrapText="1"/>
    </xf>
    <xf numFmtId="0" fontId="2" fillId="27" borderId="0" xfId="2" applyFont="1" applyFill="1" applyBorder="1" applyAlignment="1">
      <alignment horizontal="center" vertical="center" wrapText="1"/>
    </xf>
    <xf numFmtId="0" fontId="4" fillId="3" borderId="0" xfId="2" applyFont="1" applyFill="1" applyBorder="1" applyAlignment="1">
      <alignment horizontal="left" vertical="center"/>
    </xf>
  </cellXfs>
  <cellStyles count="8">
    <cellStyle name="Comma" xfId="1" builtinId="3"/>
    <cellStyle name="Comma 2 2" xfId="7"/>
    <cellStyle name="Comma 3" xfId="4"/>
    <cellStyle name="Comma 4" xfId="6"/>
    <cellStyle name="Currency 3" xfId="5"/>
    <cellStyle name="Normal" xfId="0" builtinId="0"/>
    <cellStyle name="Normal 2 18"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2.65.12\Finance\Users\anjali.vaswani\AppData\Local\Microsoft\Windows\Temporary%20Internet%20Files\Content.Outlook\TFNBPZEF\Budget%20Ready%20Recap-Aba.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P&amp;A/FY16/FY16%20Operating%20Plan%20and%20Budget/Round%203%20Adopted/Adopted%20FY16%20Budget%20FINAL%20w.o.%20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amp;A/FY19/FY19%20Operating%20Plan%20and%20Budget/FY19%20ICANN%20Operating%20Plan%20and%20Budget/Budget%20Templates/Adopted/Adopted%20FY19%20Consolidated%20Budg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amp;A\FY14\Forecast\FY14%20Comp%20Analysis%20Sep%2010.29.13.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2.65.12\Finance\10.32.65.12\Finance\Users\anjali.vaswani\AppData\Local\Microsoft\Windows\Temporary%20Internet%20Files\Content.Outlook\TFNBPZEF\TMU_Project_Tracking_Master_2009.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xavier.calvez\Library\Caches\TemporaryItems\Outlook%20Temp\TMU_Project_Tracking_Master_Jan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gTLD\Budget\FY13\Macintosh%20HDUsers\CMR14\Documents\ICANN\1-PROJECTS\TMU_Project_Tracking_Master.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P&amp;A/FY17/FY17%20Operating%20Plan%20and%20Budget/Budget%20Templates/Round%201%20-%20Published%2005%20Mar%202016/Draft%20FY17%20Budget%20Template%20-%20Consolidated%20-%20Published%2005Mar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Ref"/>
      <sheetName val="Budget (3)"/>
      <sheetName val="Budget (2)"/>
      <sheetName val="Budget"/>
      <sheetName val="Source"/>
      <sheetName val="Code-Ref2"/>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NA-PTI"/>
      <sheetName val="Trend Overview"/>
      <sheetName val="1.Overview (total)_USG_18_FY20"/>
      <sheetName val="1.Overview ICANN OPs Slide"/>
      <sheetName val="1.Overview ICANN OPs Slide (2)"/>
      <sheetName val="1.Overview (total)_woUSG Slide "/>
      <sheetName val="1a. Overview FY18 BvsF"/>
      <sheetName val="1b.  FY19b vs FY18b"/>
      <sheetName val="Executive Summary Charts (2)"/>
      <sheetName val="Executive Summary Charts"/>
      <sheetName val="1. Overview (total)"/>
      <sheetName val="2. Exp by Exec - Total ICANN"/>
      <sheetName val="12. NGTLD"/>
      <sheetName val="2a. Exp by Exec - Less USG"/>
      <sheetName val="11. Funding Table"/>
      <sheetName val="11. Funding"/>
      <sheetName val="3. Exp by Exec - Ops net WS2"/>
      <sheetName val="8. Overview (PTI)"/>
      <sheetName val="4.1 Variance Analysis Support"/>
      <sheetName val="2a. EOP  by Exec - Less USG"/>
      <sheetName val="5. Headcount"/>
      <sheetName val="Capital Projects"/>
      <sheetName val="Risks &amp; Opportunity"/>
      <sheetName val="NgTLD Summary"/>
      <sheetName val="NgTLD Variance"/>
      <sheetName val="NgTLD Opex"/>
      <sheetName val="Cash Flow"/>
      <sheetName val="Appendix B - Registrar Fees"/>
      <sheetName val="6. WS2 Implementation"/>
      <sheetName val="6.  PCST FY18 FCST"/>
      <sheetName val="7. ITI"/>
      <sheetName val="9. Project Summary"/>
      <sheetName val="10. Proj by Dept"/>
      <sheetName val="11.  Trend"/>
      <sheetName val="12. ICANN Meeting Data"/>
      <sheetName val="4. Exp Waterfall - Operations"/>
      <sheetName val="Personnel Waterfall"/>
      <sheetName val="Forecast for FY18"/>
      <sheetName val="Exp by Mo. (FY19)"/>
      <sheetName val="Exp by Dept (FY19)"/>
      <sheetName val="FY20"/>
      <sheetName val="GDPR"/>
      <sheetName val="10a. Dept and Cost Category"/>
      <sheetName val="Personnel (FY19)"/>
      <sheetName val="Sheet1"/>
      <sheetName val="Pers Allocation (FY19)"/>
      <sheetName val="Pers Allocation (FY20)"/>
      <sheetName val="Travel (FY19)"/>
      <sheetName val="Travel Upload"/>
      <sheetName val="Travel FY20"/>
      <sheetName val="Space&amp;Catering (FY19)"/>
      <sheetName val="Prof Svcs Upload"/>
      <sheetName val="Prof Svcs (FY19)"/>
      <sheetName val="Admin (FY19)"/>
      <sheetName val="Capital (FY19)"/>
      <sheetName val="Travel Analysis"/>
      <sheetName val="Dept. Summary (FY20)"/>
      <sheetName val="Consol by Dept (FY20)"/>
      <sheetName val="Personnel (FY20)"/>
      <sheetName val="Travel (FY20)"/>
      <sheetName val="Space&amp;Catering (FY20)"/>
      <sheetName val="Prof Svcs (FY20)"/>
      <sheetName val="Admin (FY20)"/>
      <sheetName val="Capital (FY20)"/>
      <sheetName val="Workfront"/>
      <sheetName val="Lookups_List"/>
      <sheetName val="Travel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ICANN Ops</v>
          </cell>
        </row>
      </sheetData>
      <sheetData sheetId="32">
        <row r="1">
          <cell r="A1" t="str">
            <v>ICANN Ops</v>
          </cell>
        </row>
      </sheetData>
      <sheetData sheetId="33" refreshError="1"/>
      <sheetData sheetId="34" refreshError="1"/>
      <sheetData sheetId="35" refreshError="1"/>
      <sheetData sheetId="36" refreshError="1"/>
      <sheetData sheetId="37" refreshError="1"/>
      <sheetData sheetId="38" refreshError="1"/>
      <sheetData sheetId="39">
        <row r="120">
          <cell r="D120">
            <v>423.5</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
          <cell r="A1" t="str">
            <v>The List of FY19 Projects current in Workfront as of 10.09.17</v>
          </cell>
        </row>
        <row r="3">
          <cell r="A3" t="str">
            <v>Project Code</v>
          </cell>
        </row>
        <row r="4">
          <cell r="A4">
            <v>126072</v>
          </cell>
        </row>
        <row r="5">
          <cell r="A5">
            <v>18151</v>
          </cell>
        </row>
        <row r="6">
          <cell r="A6">
            <v>18900</v>
          </cell>
        </row>
        <row r="7">
          <cell r="A7">
            <v>18152</v>
          </cell>
        </row>
        <row r="8">
          <cell r="A8">
            <v>18153</v>
          </cell>
        </row>
        <row r="9">
          <cell r="A9">
            <v>18003</v>
          </cell>
        </row>
        <row r="10">
          <cell r="A10">
            <v>18102</v>
          </cell>
        </row>
        <row r="11">
          <cell r="A11">
            <v>18200</v>
          </cell>
        </row>
        <row r="12">
          <cell r="A12">
            <v>18000</v>
          </cell>
        </row>
        <row r="13">
          <cell r="A13">
            <v>20352</v>
          </cell>
        </row>
        <row r="14">
          <cell r="A14">
            <v>20550</v>
          </cell>
        </row>
        <row r="15">
          <cell r="A15">
            <v>20354</v>
          </cell>
        </row>
        <row r="16">
          <cell r="A16">
            <v>22650</v>
          </cell>
        </row>
        <row r="17">
          <cell r="A17">
            <v>20451</v>
          </cell>
        </row>
        <row r="18">
          <cell r="A18">
            <v>20401</v>
          </cell>
        </row>
        <row r="19">
          <cell r="A19">
            <v>14657</v>
          </cell>
        </row>
        <row r="20">
          <cell r="A20">
            <v>14755</v>
          </cell>
        </row>
        <row r="21">
          <cell r="A21">
            <v>14751</v>
          </cell>
        </row>
        <row r="22">
          <cell r="A22">
            <v>14758</v>
          </cell>
        </row>
        <row r="23">
          <cell r="A23">
            <v>14858</v>
          </cell>
        </row>
        <row r="24">
          <cell r="A24">
            <v>14861</v>
          </cell>
        </row>
        <row r="25">
          <cell r="A25">
            <v>14805</v>
          </cell>
        </row>
        <row r="26">
          <cell r="A26">
            <v>14852</v>
          </cell>
        </row>
        <row r="27">
          <cell r="A27">
            <v>14851</v>
          </cell>
        </row>
        <row r="28">
          <cell r="A28">
            <v>14865</v>
          </cell>
        </row>
        <row r="29">
          <cell r="A29">
            <v>14863</v>
          </cell>
        </row>
        <row r="30">
          <cell r="A30">
            <v>14757</v>
          </cell>
        </row>
        <row r="31">
          <cell r="A31">
            <v>14753</v>
          </cell>
        </row>
        <row r="32">
          <cell r="A32">
            <v>14750</v>
          </cell>
        </row>
        <row r="33">
          <cell r="A33">
            <v>10538</v>
          </cell>
        </row>
        <row r="34">
          <cell r="A34">
            <v>11064</v>
          </cell>
        </row>
        <row r="35">
          <cell r="A35">
            <v>10856</v>
          </cell>
        </row>
        <row r="36">
          <cell r="A36">
            <v>25615</v>
          </cell>
        </row>
        <row r="37">
          <cell r="A37">
            <v>15450</v>
          </cell>
        </row>
        <row r="38">
          <cell r="A38">
            <v>15001</v>
          </cell>
        </row>
        <row r="39">
          <cell r="A39">
            <v>15056</v>
          </cell>
        </row>
        <row r="40">
          <cell r="A40">
            <v>15017</v>
          </cell>
        </row>
        <row r="41">
          <cell r="A41">
            <v>15004</v>
          </cell>
        </row>
        <row r="42">
          <cell r="A42">
            <v>24600</v>
          </cell>
        </row>
        <row r="43">
          <cell r="A43">
            <v>15003</v>
          </cell>
        </row>
        <row r="44">
          <cell r="A44">
            <v>24402</v>
          </cell>
        </row>
        <row r="45">
          <cell r="A45">
            <v>24351</v>
          </cell>
        </row>
        <row r="46">
          <cell r="A46">
            <v>20605</v>
          </cell>
        </row>
        <row r="47">
          <cell r="A47">
            <v>20603</v>
          </cell>
        </row>
        <row r="48">
          <cell r="A48">
            <v>20602</v>
          </cell>
        </row>
        <row r="49">
          <cell r="A49">
            <v>20852</v>
          </cell>
        </row>
        <row r="50">
          <cell r="A50">
            <v>10900</v>
          </cell>
        </row>
        <row r="51">
          <cell r="A51">
            <v>18302</v>
          </cell>
        </row>
        <row r="52">
          <cell r="A52">
            <v>18450</v>
          </cell>
        </row>
        <row r="53">
          <cell r="A53">
            <v>18700</v>
          </cell>
        </row>
        <row r="54">
          <cell r="A54">
            <v>18252</v>
          </cell>
        </row>
        <row r="55">
          <cell r="A55">
            <v>18600</v>
          </cell>
        </row>
        <row r="56">
          <cell r="A56">
            <v>18651</v>
          </cell>
        </row>
        <row r="57">
          <cell r="A57">
            <v>15600</v>
          </cell>
        </row>
        <row r="58">
          <cell r="A58">
            <v>15250</v>
          </cell>
        </row>
        <row r="59">
          <cell r="A59">
            <v>15201</v>
          </cell>
        </row>
        <row r="60">
          <cell r="A60">
            <v>15200</v>
          </cell>
        </row>
        <row r="61">
          <cell r="A61">
            <v>15100</v>
          </cell>
        </row>
        <row r="62">
          <cell r="A62">
            <v>22655</v>
          </cell>
        </row>
        <row r="63">
          <cell r="A63">
            <v>21202</v>
          </cell>
        </row>
        <row r="64">
          <cell r="A64">
            <v>21100</v>
          </cell>
        </row>
        <row r="65">
          <cell r="A65">
            <v>21152</v>
          </cell>
        </row>
        <row r="66">
          <cell r="A66">
            <v>20900</v>
          </cell>
        </row>
        <row r="67">
          <cell r="A67">
            <v>21151</v>
          </cell>
        </row>
        <row r="68">
          <cell r="A68">
            <v>20950</v>
          </cell>
        </row>
        <row r="69">
          <cell r="A69">
            <v>21051</v>
          </cell>
        </row>
        <row r="70">
          <cell r="A70">
            <v>20902</v>
          </cell>
        </row>
        <row r="71">
          <cell r="A71">
            <v>22651</v>
          </cell>
        </row>
        <row r="72">
          <cell r="A72">
            <v>19106</v>
          </cell>
        </row>
        <row r="73">
          <cell r="A73">
            <v>18952</v>
          </cell>
        </row>
        <row r="74">
          <cell r="A74">
            <v>18964</v>
          </cell>
        </row>
        <row r="75">
          <cell r="A75">
            <v>18951</v>
          </cell>
        </row>
        <row r="76">
          <cell r="A76">
            <v>19001</v>
          </cell>
        </row>
        <row r="77">
          <cell r="A77">
            <v>19253</v>
          </cell>
        </row>
        <row r="78">
          <cell r="A78">
            <v>18956</v>
          </cell>
        </row>
        <row r="79">
          <cell r="A79">
            <v>19102</v>
          </cell>
        </row>
        <row r="80">
          <cell r="A80">
            <v>19105</v>
          </cell>
        </row>
        <row r="81">
          <cell r="A81">
            <v>19002</v>
          </cell>
        </row>
        <row r="82">
          <cell r="A82">
            <v>19004</v>
          </cell>
        </row>
        <row r="83">
          <cell r="A83">
            <v>20502</v>
          </cell>
        </row>
        <row r="84">
          <cell r="A84">
            <v>14857</v>
          </cell>
        </row>
        <row r="85">
          <cell r="A85">
            <v>14756</v>
          </cell>
        </row>
        <row r="86">
          <cell r="A86">
            <v>21764</v>
          </cell>
        </row>
        <row r="87">
          <cell r="A87">
            <v>14754</v>
          </cell>
        </row>
        <row r="88">
          <cell r="A88">
            <v>21851</v>
          </cell>
        </row>
        <row r="89">
          <cell r="A89">
            <v>26360</v>
          </cell>
        </row>
        <row r="90">
          <cell r="A90">
            <v>10750</v>
          </cell>
        </row>
        <row r="91">
          <cell r="A91">
            <v>29200</v>
          </cell>
        </row>
        <row r="92">
          <cell r="A92">
            <v>11915</v>
          </cell>
        </row>
        <row r="93">
          <cell r="A93">
            <v>15002</v>
          </cell>
        </row>
        <row r="94">
          <cell r="A94">
            <v>25881</v>
          </cell>
        </row>
        <row r="95">
          <cell r="A95">
            <v>20604</v>
          </cell>
        </row>
        <row r="96">
          <cell r="A96">
            <v>20851</v>
          </cell>
        </row>
        <row r="97">
          <cell r="A97">
            <v>20600</v>
          </cell>
        </row>
        <row r="98">
          <cell r="A98">
            <v>20850</v>
          </cell>
        </row>
        <row r="99">
          <cell r="A99">
            <v>20853</v>
          </cell>
        </row>
        <row r="100">
          <cell r="A100">
            <v>20854</v>
          </cell>
        </row>
        <row r="101">
          <cell r="A101">
            <v>26361</v>
          </cell>
        </row>
        <row r="102">
          <cell r="A102">
            <v>18550</v>
          </cell>
        </row>
        <row r="103">
          <cell r="A103">
            <v>18959</v>
          </cell>
        </row>
        <row r="104">
          <cell r="A104">
            <v>18500</v>
          </cell>
        </row>
        <row r="105">
          <cell r="A105">
            <v>22658</v>
          </cell>
        </row>
        <row r="106">
          <cell r="A106">
            <v>24404</v>
          </cell>
        </row>
        <row r="107">
          <cell r="A107">
            <v>11107</v>
          </cell>
        </row>
        <row r="108">
          <cell r="A108">
            <v>11109</v>
          </cell>
        </row>
        <row r="109">
          <cell r="A109">
            <v>18954</v>
          </cell>
        </row>
        <row r="110">
          <cell r="A110">
            <v>18963</v>
          </cell>
        </row>
        <row r="111">
          <cell r="A111">
            <v>18850</v>
          </cell>
        </row>
        <row r="112">
          <cell r="A112">
            <v>18958</v>
          </cell>
        </row>
        <row r="113">
          <cell r="A113">
            <v>19003</v>
          </cell>
        </row>
        <row r="114">
          <cell r="A114">
            <v>19000</v>
          </cell>
        </row>
        <row r="115">
          <cell r="A115">
            <v>18962</v>
          </cell>
        </row>
        <row r="116">
          <cell r="A116">
            <v>20164</v>
          </cell>
        </row>
        <row r="117">
          <cell r="A117">
            <v>22600</v>
          </cell>
        </row>
        <row r="118">
          <cell r="A118">
            <v>22802</v>
          </cell>
        </row>
        <row r="119">
          <cell r="A119">
            <v>22656</v>
          </cell>
        </row>
        <row r="120">
          <cell r="A120">
            <v>22653</v>
          </cell>
        </row>
        <row r="121">
          <cell r="A121">
            <v>22709</v>
          </cell>
        </row>
        <row r="122">
          <cell r="A122">
            <v>22660</v>
          </cell>
        </row>
        <row r="123">
          <cell r="A123">
            <v>22601</v>
          </cell>
        </row>
        <row r="124">
          <cell r="A124">
            <v>22657</v>
          </cell>
        </row>
        <row r="125">
          <cell r="A125">
            <v>22664</v>
          </cell>
        </row>
        <row r="126">
          <cell r="A126">
            <v>22703</v>
          </cell>
        </row>
        <row r="127">
          <cell r="A127">
            <v>22701</v>
          </cell>
        </row>
        <row r="128">
          <cell r="A128">
            <v>22702</v>
          </cell>
        </row>
        <row r="129">
          <cell r="A129">
            <v>22711</v>
          </cell>
        </row>
        <row r="130">
          <cell r="A130">
            <v>22704</v>
          </cell>
        </row>
        <row r="131">
          <cell r="A131">
            <v>24851</v>
          </cell>
        </row>
        <row r="132">
          <cell r="A132">
            <v>24850</v>
          </cell>
        </row>
        <row r="133">
          <cell r="A133">
            <v>24952</v>
          </cell>
        </row>
        <row r="134">
          <cell r="A134">
            <v>32151</v>
          </cell>
        </row>
        <row r="135">
          <cell r="A135">
            <v>24450</v>
          </cell>
        </row>
        <row r="136">
          <cell r="A136">
            <v>31670</v>
          </cell>
        </row>
        <row r="137">
          <cell r="A137">
            <v>15800</v>
          </cell>
        </row>
        <row r="138">
          <cell r="A138">
            <v>16050</v>
          </cell>
        </row>
        <row r="139">
          <cell r="A139">
            <v>15452</v>
          </cell>
        </row>
        <row r="140">
          <cell r="A140">
            <v>15501</v>
          </cell>
        </row>
        <row r="141">
          <cell r="A141">
            <v>16000</v>
          </cell>
        </row>
        <row r="142">
          <cell r="A142">
            <v>21201</v>
          </cell>
        </row>
        <row r="143">
          <cell r="A143">
            <v>21501</v>
          </cell>
        </row>
        <row r="144">
          <cell r="A144">
            <v>21500</v>
          </cell>
        </row>
        <row r="145">
          <cell r="A145">
            <v>21551</v>
          </cell>
        </row>
        <row r="146">
          <cell r="A146">
            <v>21453</v>
          </cell>
        </row>
        <row r="147">
          <cell r="A147">
            <v>21451</v>
          </cell>
        </row>
        <row r="148">
          <cell r="A148">
            <v>21418</v>
          </cell>
        </row>
        <row r="149">
          <cell r="A149">
            <v>21411</v>
          </cell>
        </row>
        <row r="150">
          <cell r="A150">
            <v>21417</v>
          </cell>
        </row>
        <row r="151">
          <cell r="A151">
            <v>21414</v>
          </cell>
        </row>
        <row r="152">
          <cell r="A152">
            <v>21410</v>
          </cell>
        </row>
        <row r="153">
          <cell r="A153">
            <v>21424</v>
          </cell>
        </row>
        <row r="154">
          <cell r="A154">
            <v>21250</v>
          </cell>
        </row>
        <row r="155">
          <cell r="A155">
            <v>21427</v>
          </cell>
        </row>
        <row r="156">
          <cell r="A156">
            <v>21423</v>
          </cell>
        </row>
        <row r="157">
          <cell r="A157">
            <v>21301</v>
          </cell>
        </row>
        <row r="158">
          <cell r="A158">
            <v>21416</v>
          </cell>
        </row>
        <row r="159">
          <cell r="A159">
            <v>21405</v>
          </cell>
        </row>
        <row r="160">
          <cell r="A160">
            <v>21415</v>
          </cell>
        </row>
        <row r="161">
          <cell r="A161">
            <v>21400</v>
          </cell>
        </row>
        <row r="162">
          <cell r="A162">
            <v>21406</v>
          </cell>
        </row>
        <row r="163">
          <cell r="A163">
            <v>21450</v>
          </cell>
        </row>
        <row r="164">
          <cell r="A164">
            <v>21203</v>
          </cell>
        </row>
        <row r="165">
          <cell r="A165">
            <v>21200</v>
          </cell>
        </row>
        <row r="166">
          <cell r="A166">
            <v>19255</v>
          </cell>
        </row>
        <row r="167">
          <cell r="A167">
            <v>20353</v>
          </cell>
        </row>
        <row r="168">
          <cell r="A168">
            <v>19257</v>
          </cell>
        </row>
        <row r="169">
          <cell r="A169">
            <v>19258</v>
          </cell>
        </row>
        <row r="170">
          <cell r="A170">
            <v>19254</v>
          </cell>
        </row>
        <row r="171">
          <cell r="A171">
            <v>19201</v>
          </cell>
        </row>
        <row r="172">
          <cell r="A172">
            <v>19350</v>
          </cell>
        </row>
        <row r="173">
          <cell r="A173">
            <v>19300</v>
          </cell>
        </row>
        <row r="174">
          <cell r="A174">
            <v>11467</v>
          </cell>
        </row>
        <row r="175">
          <cell r="A175">
            <v>15601</v>
          </cell>
        </row>
        <row r="176">
          <cell r="A176">
            <v>16051</v>
          </cell>
        </row>
        <row r="177">
          <cell r="A177">
            <v>19502</v>
          </cell>
        </row>
        <row r="178">
          <cell r="A178">
            <v>19967</v>
          </cell>
        </row>
        <row r="179">
          <cell r="A179">
            <v>19553</v>
          </cell>
        </row>
        <row r="180">
          <cell r="A180">
            <v>20004</v>
          </cell>
        </row>
        <row r="181">
          <cell r="A181">
            <v>19604</v>
          </cell>
        </row>
        <row r="182">
          <cell r="A182">
            <v>19962</v>
          </cell>
        </row>
        <row r="183">
          <cell r="A183">
            <v>19602</v>
          </cell>
        </row>
        <row r="184">
          <cell r="A184">
            <v>20186</v>
          </cell>
        </row>
        <row r="185">
          <cell r="A185">
            <v>19563</v>
          </cell>
        </row>
        <row r="186">
          <cell r="A186">
            <v>10967</v>
          </cell>
        </row>
        <row r="187">
          <cell r="A187">
            <v>18950</v>
          </cell>
        </row>
        <row r="188">
          <cell r="A188">
            <v>22654</v>
          </cell>
        </row>
        <row r="189">
          <cell r="A189">
            <v>22661</v>
          </cell>
        </row>
        <row r="190">
          <cell r="A190">
            <v>22706</v>
          </cell>
        </row>
        <row r="191">
          <cell r="A191">
            <v>22705</v>
          </cell>
        </row>
        <row r="192">
          <cell r="A192">
            <v>22708</v>
          </cell>
        </row>
        <row r="193">
          <cell r="A193">
            <v>22700</v>
          </cell>
        </row>
        <row r="194">
          <cell r="A194">
            <v>22710</v>
          </cell>
        </row>
        <row r="195">
          <cell r="A195">
            <v>24950</v>
          </cell>
        </row>
        <row r="196">
          <cell r="A196">
            <v>15850</v>
          </cell>
        </row>
        <row r="197">
          <cell r="A197">
            <v>21425</v>
          </cell>
        </row>
        <row r="198">
          <cell r="A198">
            <v>21419</v>
          </cell>
        </row>
        <row r="199">
          <cell r="A199">
            <v>21422</v>
          </cell>
        </row>
        <row r="200">
          <cell r="A200">
            <v>15851</v>
          </cell>
        </row>
        <row r="201">
          <cell r="A201">
            <v>19603</v>
          </cell>
        </row>
        <row r="202">
          <cell r="A202">
            <v>12915</v>
          </cell>
        </row>
        <row r="203">
          <cell r="A203">
            <v>26362</v>
          </cell>
        </row>
        <row r="204">
          <cell r="A204">
            <v>10964</v>
          </cell>
        </row>
        <row r="205">
          <cell r="A205">
            <v>26231</v>
          </cell>
        </row>
        <row r="206">
          <cell r="A206">
            <v>12106</v>
          </cell>
        </row>
        <row r="207">
          <cell r="A207">
            <v>21660</v>
          </cell>
        </row>
        <row r="208">
          <cell r="A208">
            <v>21651</v>
          </cell>
        </row>
        <row r="209">
          <cell r="A209">
            <v>21653</v>
          </cell>
        </row>
        <row r="210">
          <cell r="A210">
            <v>21760</v>
          </cell>
        </row>
        <row r="211">
          <cell r="A211">
            <v>21654</v>
          </cell>
        </row>
        <row r="212">
          <cell r="A212">
            <v>21765</v>
          </cell>
        </row>
        <row r="213">
          <cell r="A213">
            <v>21804</v>
          </cell>
        </row>
        <row r="214">
          <cell r="A214">
            <v>21650</v>
          </cell>
        </row>
        <row r="215">
          <cell r="A215">
            <v>21900</v>
          </cell>
        </row>
        <row r="216">
          <cell r="A216">
            <v>21750</v>
          </cell>
        </row>
        <row r="217">
          <cell r="A217">
            <v>21902</v>
          </cell>
        </row>
        <row r="218">
          <cell r="A218">
            <v>21761</v>
          </cell>
        </row>
        <row r="219">
          <cell r="A219">
            <v>21767</v>
          </cell>
        </row>
        <row r="220">
          <cell r="A220">
            <v>2201</v>
          </cell>
        </row>
        <row r="221">
          <cell r="A221">
            <v>15651</v>
          </cell>
        </row>
        <row r="222">
          <cell r="A222">
            <v>12952</v>
          </cell>
        </row>
        <row r="223">
          <cell r="A223">
            <v>26359</v>
          </cell>
        </row>
        <row r="224">
          <cell r="A224">
            <v>16203</v>
          </cell>
        </row>
        <row r="225">
          <cell r="A225">
            <v>16150</v>
          </cell>
        </row>
        <row r="226">
          <cell r="A226">
            <v>16100</v>
          </cell>
        </row>
        <row r="227">
          <cell r="A227">
            <v>16903</v>
          </cell>
        </row>
        <row r="228">
          <cell r="A228">
            <v>16350</v>
          </cell>
        </row>
        <row r="229">
          <cell r="A229">
            <v>25890</v>
          </cell>
        </row>
        <row r="230">
          <cell r="A230">
            <v>25891</v>
          </cell>
        </row>
        <row r="231">
          <cell r="A231">
            <v>2000</v>
          </cell>
        </row>
        <row r="232">
          <cell r="A232">
            <v>25553</v>
          </cell>
        </row>
        <row r="233">
          <cell r="A233">
            <v>12536</v>
          </cell>
        </row>
        <row r="234">
          <cell r="A234">
            <v>14870</v>
          </cell>
        </row>
        <row r="235">
          <cell r="A235">
            <v>13202</v>
          </cell>
        </row>
        <row r="236">
          <cell r="A236">
            <v>20157</v>
          </cell>
        </row>
        <row r="237">
          <cell r="A237">
            <v>20180</v>
          </cell>
        </row>
        <row r="238">
          <cell r="A238">
            <v>19902</v>
          </cell>
        </row>
        <row r="239">
          <cell r="A239">
            <v>20166</v>
          </cell>
        </row>
        <row r="240">
          <cell r="A240">
            <v>19955</v>
          </cell>
        </row>
        <row r="241">
          <cell r="A241">
            <v>20174</v>
          </cell>
        </row>
        <row r="242">
          <cell r="A242">
            <v>19966</v>
          </cell>
        </row>
        <row r="243">
          <cell r="A243">
            <v>19951</v>
          </cell>
        </row>
        <row r="244">
          <cell r="A244">
            <v>20182</v>
          </cell>
        </row>
        <row r="245">
          <cell r="A245">
            <v>20185</v>
          </cell>
        </row>
        <row r="246">
          <cell r="A246">
            <v>20054</v>
          </cell>
        </row>
        <row r="247">
          <cell r="A247">
            <v>20260</v>
          </cell>
        </row>
        <row r="248">
          <cell r="A248">
            <v>19960</v>
          </cell>
        </row>
        <row r="249">
          <cell r="A249">
            <v>20163</v>
          </cell>
        </row>
        <row r="250">
          <cell r="A250">
            <v>20167</v>
          </cell>
        </row>
        <row r="251">
          <cell r="A251">
            <v>19964</v>
          </cell>
        </row>
        <row r="252">
          <cell r="A252">
            <v>20203</v>
          </cell>
        </row>
        <row r="253">
          <cell r="A253">
            <v>20178</v>
          </cell>
        </row>
        <row r="254">
          <cell r="A254">
            <v>20205</v>
          </cell>
        </row>
        <row r="255">
          <cell r="A255">
            <v>20209</v>
          </cell>
        </row>
        <row r="256">
          <cell r="A256">
            <v>20221</v>
          </cell>
        </row>
        <row r="257">
          <cell r="A257">
            <v>20238</v>
          </cell>
        </row>
        <row r="258">
          <cell r="A258">
            <v>20239</v>
          </cell>
        </row>
        <row r="259">
          <cell r="A259">
            <v>20240</v>
          </cell>
        </row>
        <row r="260">
          <cell r="A260">
            <v>20184</v>
          </cell>
        </row>
        <row r="261">
          <cell r="A261">
            <v>20241</v>
          </cell>
        </row>
        <row r="262">
          <cell r="A262">
            <v>20244</v>
          </cell>
        </row>
        <row r="263">
          <cell r="A263">
            <v>20246</v>
          </cell>
        </row>
        <row r="264">
          <cell r="A264">
            <v>20248</v>
          </cell>
        </row>
        <row r="265">
          <cell r="A265">
            <v>20250</v>
          </cell>
        </row>
        <row r="266">
          <cell r="A266">
            <v>20181</v>
          </cell>
        </row>
        <row r="267">
          <cell r="A267">
            <v>19953</v>
          </cell>
        </row>
        <row r="268">
          <cell r="A268">
            <v>20161</v>
          </cell>
        </row>
        <row r="269">
          <cell r="A269">
            <v>19952</v>
          </cell>
        </row>
        <row r="270">
          <cell r="A270">
            <v>19959</v>
          </cell>
        </row>
        <row r="271">
          <cell r="A271">
            <v>20183</v>
          </cell>
        </row>
        <row r="272">
          <cell r="A272">
            <v>20234</v>
          </cell>
        </row>
        <row r="273">
          <cell r="A273">
            <v>20237</v>
          </cell>
        </row>
        <row r="274">
          <cell r="A274">
            <v>19908</v>
          </cell>
        </row>
        <row r="275">
          <cell r="A275">
            <v>20227</v>
          </cell>
        </row>
        <row r="276">
          <cell r="A276">
            <v>20230</v>
          </cell>
        </row>
        <row r="277">
          <cell r="A277">
            <v>20235</v>
          </cell>
        </row>
        <row r="278">
          <cell r="A278">
            <v>20053</v>
          </cell>
        </row>
        <row r="279">
          <cell r="A279">
            <v>20231</v>
          </cell>
        </row>
        <row r="280">
          <cell r="A280">
            <v>20245</v>
          </cell>
        </row>
        <row r="281">
          <cell r="A281">
            <v>20253</v>
          </cell>
        </row>
        <row r="282">
          <cell r="A282">
            <v>20262</v>
          </cell>
        </row>
        <row r="283">
          <cell r="A283">
            <v>19907</v>
          </cell>
        </row>
        <row r="284">
          <cell r="A284">
            <v>20212</v>
          </cell>
        </row>
        <row r="285">
          <cell r="A285">
            <v>19958</v>
          </cell>
        </row>
        <row r="286">
          <cell r="A286">
            <v>20266</v>
          </cell>
        </row>
        <row r="287">
          <cell r="A287">
            <v>20265</v>
          </cell>
        </row>
        <row r="288">
          <cell r="A288">
            <v>20254</v>
          </cell>
        </row>
        <row r="289">
          <cell r="A289">
            <v>20156</v>
          </cell>
        </row>
        <row r="290">
          <cell r="A290">
            <v>20271</v>
          </cell>
        </row>
        <row r="291">
          <cell r="A291">
            <v>20273</v>
          </cell>
        </row>
        <row r="292">
          <cell r="A292">
            <v>19956</v>
          </cell>
        </row>
        <row r="293">
          <cell r="A293">
            <v>20242</v>
          </cell>
        </row>
        <row r="294">
          <cell r="A294">
            <v>20243</v>
          </cell>
        </row>
        <row r="295">
          <cell r="A295">
            <v>20267</v>
          </cell>
        </row>
        <row r="296">
          <cell r="A296">
            <v>20268</v>
          </cell>
        </row>
        <row r="297">
          <cell r="A297">
            <v>20158</v>
          </cell>
        </row>
        <row r="298">
          <cell r="A298">
            <v>20228</v>
          </cell>
        </row>
        <row r="299">
          <cell r="A299">
            <v>20051</v>
          </cell>
        </row>
        <row r="300">
          <cell r="A300">
            <v>20169</v>
          </cell>
        </row>
        <row r="301">
          <cell r="A301">
            <v>20171</v>
          </cell>
        </row>
        <row r="302">
          <cell r="A302">
            <v>19701</v>
          </cell>
        </row>
        <row r="303">
          <cell r="A303">
            <v>20202</v>
          </cell>
        </row>
        <row r="304">
          <cell r="A304">
            <v>20210</v>
          </cell>
        </row>
        <row r="305">
          <cell r="A305">
            <v>20270</v>
          </cell>
        </row>
        <row r="306">
          <cell r="A306">
            <v>11481</v>
          </cell>
        </row>
        <row r="307">
          <cell r="A307">
            <v>11483</v>
          </cell>
        </row>
        <row r="308">
          <cell r="A308">
            <v>11507</v>
          </cell>
        </row>
        <row r="309">
          <cell r="A309">
            <v>13201</v>
          </cell>
        </row>
        <row r="310">
          <cell r="A310">
            <v>11057</v>
          </cell>
        </row>
        <row r="311">
          <cell r="A311">
            <v>13053</v>
          </cell>
        </row>
        <row r="312">
          <cell r="A312">
            <v>17551</v>
          </cell>
        </row>
        <row r="313">
          <cell r="A313">
            <v>16550</v>
          </cell>
        </row>
        <row r="314">
          <cell r="A314">
            <v>16750</v>
          </cell>
        </row>
        <row r="315">
          <cell r="A315">
            <v>16602</v>
          </cell>
        </row>
        <row r="316">
          <cell r="A316">
            <v>16551</v>
          </cell>
        </row>
        <row r="317">
          <cell r="A317">
            <v>22103</v>
          </cell>
        </row>
        <row r="318">
          <cell r="A318">
            <v>16552</v>
          </cell>
        </row>
        <row r="319">
          <cell r="A319">
            <v>16601</v>
          </cell>
        </row>
        <row r="320">
          <cell r="A320">
            <v>28400</v>
          </cell>
        </row>
        <row r="321">
          <cell r="A321">
            <v>31773</v>
          </cell>
        </row>
        <row r="322">
          <cell r="A322">
            <v>10553</v>
          </cell>
        </row>
        <row r="323">
          <cell r="A323">
            <v>2411</v>
          </cell>
        </row>
        <row r="324">
          <cell r="A324">
            <v>2410</v>
          </cell>
        </row>
        <row r="325">
          <cell r="A325">
            <v>2403</v>
          </cell>
        </row>
        <row r="326">
          <cell r="A326">
            <v>12523</v>
          </cell>
        </row>
        <row r="327">
          <cell r="A327">
            <v>2004</v>
          </cell>
        </row>
        <row r="328">
          <cell r="A328">
            <v>25921</v>
          </cell>
        </row>
        <row r="329">
          <cell r="A329">
            <v>13304</v>
          </cell>
        </row>
        <row r="330">
          <cell r="A330">
            <v>13751</v>
          </cell>
        </row>
        <row r="331">
          <cell r="A331">
            <v>13703</v>
          </cell>
        </row>
        <row r="332">
          <cell r="A332">
            <v>13311</v>
          </cell>
        </row>
        <row r="333">
          <cell r="A333">
            <v>13600</v>
          </cell>
        </row>
        <row r="334">
          <cell r="A334">
            <v>13450</v>
          </cell>
        </row>
        <row r="335">
          <cell r="A335">
            <v>13550</v>
          </cell>
        </row>
        <row r="336">
          <cell r="A336">
            <v>13702</v>
          </cell>
        </row>
        <row r="337">
          <cell r="A337">
            <v>22005</v>
          </cell>
        </row>
        <row r="338">
          <cell r="A338">
            <v>22050</v>
          </cell>
        </row>
        <row r="339">
          <cell r="A339">
            <v>22902</v>
          </cell>
        </row>
        <row r="340">
          <cell r="A340">
            <v>22851</v>
          </cell>
        </row>
        <row r="341">
          <cell r="A341">
            <v>16902</v>
          </cell>
        </row>
        <row r="342">
          <cell r="A342">
            <v>16951</v>
          </cell>
        </row>
        <row r="343">
          <cell r="A343">
            <v>17200</v>
          </cell>
        </row>
        <row r="344">
          <cell r="A344">
            <v>16900</v>
          </cell>
        </row>
        <row r="345">
          <cell r="A345">
            <v>10541</v>
          </cell>
        </row>
        <row r="346">
          <cell r="A346">
            <v>11138</v>
          </cell>
        </row>
        <row r="347">
          <cell r="A347">
            <v>11137</v>
          </cell>
        </row>
        <row r="348">
          <cell r="A348">
            <v>10549</v>
          </cell>
        </row>
        <row r="349">
          <cell r="A349">
            <v>10419</v>
          </cell>
        </row>
        <row r="350">
          <cell r="A350">
            <v>10271</v>
          </cell>
        </row>
        <row r="351">
          <cell r="A351">
            <v>10437</v>
          </cell>
        </row>
        <row r="352">
          <cell r="A352">
            <v>10282</v>
          </cell>
        </row>
        <row r="353">
          <cell r="A353">
            <v>10273</v>
          </cell>
        </row>
        <row r="354">
          <cell r="A354">
            <v>10429</v>
          </cell>
        </row>
        <row r="355">
          <cell r="A355">
            <v>10343</v>
          </cell>
        </row>
        <row r="356">
          <cell r="A356">
            <v>10286</v>
          </cell>
        </row>
        <row r="357">
          <cell r="A357">
            <v>10182</v>
          </cell>
        </row>
        <row r="358">
          <cell r="A358">
            <v>12879</v>
          </cell>
        </row>
        <row r="359">
          <cell r="A359">
            <v>17050</v>
          </cell>
        </row>
        <row r="360">
          <cell r="A360">
            <v>16401</v>
          </cell>
        </row>
        <row r="361">
          <cell r="A361">
            <v>26363</v>
          </cell>
        </row>
        <row r="362">
          <cell r="A362">
            <v>20000</v>
          </cell>
        </row>
        <row r="363">
          <cell r="A363">
            <v>20247</v>
          </cell>
        </row>
        <row r="364">
          <cell r="A364">
            <v>20168</v>
          </cell>
        </row>
        <row r="365">
          <cell r="A365">
            <v>20233</v>
          </cell>
        </row>
        <row r="366">
          <cell r="A366">
            <v>20236</v>
          </cell>
        </row>
        <row r="367">
          <cell r="A367">
            <v>19961</v>
          </cell>
        </row>
        <row r="368">
          <cell r="A368">
            <v>19854</v>
          </cell>
        </row>
        <row r="369">
          <cell r="A369">
            <v>20217</v>
          </cell>
        </row>
        <row r="370">
          <cell r="A370">
            <v>20232</v>
          </cell>
        </row>
        <row r="371">
          <cell r="A371">
            <v>20252</v>
          </cell>
        </row>
        <row r="372">
          <cell r="A372">
            <v>20251</v>
          </cell>
        </row>
        <row r="373">
          <cell r="A373">
            <v>20173</v>
          </cell>
        </row>
        <row r="374">
          <cell r="A374">
            <v>10562</v>
          </cell>
        </row>
        <row r="375">
          <cell r="A375">
            <v>16453</v>
          </cell>
        </row>
        <row r="376">
          <cell r="A376">
            <v>2001</v>
          </cell>
        </row>
        <row r="377">
          <cell r="A377">
            <v>13350</v>
          </cell>
        </row>
        <row r="378">
          <cell r="A378">
            <v>23501</v>
          </cell>
        </row>
        <row r="379">
          <cell r="A379">
            <v>10561</v>
          </cell>
        </row>
        <row r="380">
          <cell r="A380">
            <v>10952</v>
          </cell>
        </row>
        <row r="381">
          <cell r="A381">
            <v>10951</v>
          </cell>
        </row>
        <row r="382">
          <cell r="A382">
            <v>10566</v>
          </cell>
        </row>
        <row r="383">
          <cell r="A383">
            <v>10537</v>
          </cell>
        </row>
        <row r="384">
          <cell r="A384">
            <v>10539</v>
          </cell>
        </row>
        <row r="385">
          <cell r="A385">
            <v>11129</v>
          </cell>
        </row>
        <row r="386">
          <cell r="A386">
            <v>11130</v>
          </cell>
        </row>
        <row r="387">
          <cell r="A387">
            <v>11149</v>
          </cell>
        </row>
        <row r="388">
          <cell r="A388">
            <v>10543</v>
          </cell>
        </row>
        <row r="389">
          <cell r="A389">
            <v>10157</v>
          </cell>
        </row>
        <row r="390">
          <cell r="A390">
            <v>10093</v>
          </cell>
        </row>
        <row r="391">
          <cell r="A391">
            <v>10376</v>
          </cell>
        </row>
        <row r="392">
          <cell r="A392">
            <v>10283</v>
          </cell>
        </row>
        <row r="393">
          <cell r="A393">
            <v>10075</v>
          </cell>
        </row>
        <row r="394">
          <cell r="A394">
            <v>10302</v>
          </cell>
        </row>
        <row r="395">
          <cell r="A395">
            <v>10465</v>
          </cell>
        </row>
        <row r="396">
          <cell r="A396">
            <v>10443</v>
          </cell>
        </row>
        <row r="397">
          <cell r="A397">
            <v>10309</v>
          </cell>
        </row>
        <row r="398">
          <cell r="A398">
            <v>10420</v>
          </cell>
        </row>
        <row r="399">
          <cell r="A399">
            <v>10152</v>
          </cell>
        </row>
        <row r="400">
          <cell r="A400">
            <v>10119</v>
          </cell>
        </row>
        <row r="401">
          <cell r="A401">
            <v>10100</v>
          </cell>
        </row>
        <row r="402">
          <cell r="A402">
            <v>10346</v>
          </cell>
        </row>
        <row r="403">
          <cell r="A403">
            <v>10311</v>
          </cell>
        </row>
        <row r="404">
          <cell r="A404">
            <v>10358</v>
          </cell>
        </row>
        <row r="405">
          <cell r="A405">
            <v>10069</v>
          </cell>
        </row>
        <row r="406">
          <cell r="A406">
            <v>10352</v>
          </cell>
        </row>
        <row r="407">
          <cell r="A407">
            <v>10359</v>
          </cell>
        </row>
        <row r="408">
          <cell r="A408">
            <v>10438</v>
          </cell>
        </row>
        <row r="409">
          <cell r="A409">
            <v>10433</v>
          </cell>
        </row>
        <row r="410">
          <cell r="A410">
            <v>10357</v>
          </cell>
        </row>
        <row r="411">
          <cell r="A411">
            <v>10427</v>
          </cell>
        </row>
        <row r="412">
          <cell r="A412">
            <v>10458</v>
          </cell>
        </row>
        <row r="413">
          <cell r="A413">
            <v>10170</v>
          </cell>
        </row>
        <row r="414">
          <cell r="A414">
            <v>10101</v>
          </cell>
        </row>
        <row r="415">
          <cell r="A415">
            <v>10174</v>
          </cell>
        </row>
        <row r="416">
          <cell r="A416">
            <v>10076</v>
          </cell>
        </row>
        <row r="417">
          <cell r="A417">
            <v>10472</v>
          </cell>
        </row>
        <row r="418">
          <cell r="A418">
            <v>10163</v>
          </cell>
        </row>
        <row r="419">
          <cell r="A419">
            <v>10310</v>
          </cell>
        </row>
        <row r="420">
          <cell r="A420">
            <v>10164</v>
          </cell>
        </row>
        <row r="421">
          <cell r="A421">
            <v>10333</v>
          </cell>
        </row>
        <row r="422">
          <cell r="A422">
            <v>10156</v>
          </cell>
        </row>
        <row r="423">
          <cell r="A423">
            <v>10304</v>
          </cell>
        </row>
        <row r="424">
          <cell r="A424">
            <v>10171</v>
          </cell>
        </row>
        <row r="425">
          <cell r="A425">
            <v>10950</v>
          </cell>
        </row>
        <row r="426">
          <cell r="A426">
            <v>10230</v>
          </cell>
        </row>
        <row r="427">
          <cell r="A427">
            <v>10339</v>
          </cell>
        </row>
        <row r="428">
          <cell r="A428">
            <v>10415</v>
          </cell>
        </row>
        <row r="429">
          <cell r="A429">
            <v>10349</v>
          </cell>
        </row>
        <row r="430">
          <cell r="A430">
            <v>10210</v>
          </cell>
        </row>
        <row r="431">
          <cell r="A431">
            <v>10335</v>
          </cell>
        </row>
        <row r="432">
          <cell r="A432">
            <v>10275</v>
          </cell>
        </row>
        <row r="433">
          <cell r="A433">
            <v>10473</v>
          </cell>
        </row>
        <row r="434">
          <cell r="A434">
            <v>10314</v>
          </cell>
        </row>
        <row r="435">
          <cell r="A435">
            <v>10467</v>
          </cell>
        </row>
        <row r="436">
          <cell r="A436">
            <v>10270</v>
          </cell>
        </row>
        <row r="437">
          <cell r="A437">
            <v>10272</v>
          </cell>
        </row>
        <row r="438">
          <cell r="A438">
            <v>10345</v>
          </cell>
        </row>
        <row r="439">
          <cell r="A439">
            <v>10379</v>
          </cell>
        </row>
        <row r="440">
          <cell r="A440">
            <v>10428</v>
          </cell>
        </row>
        <row r="441">
          <cell r="A441">
            <v>10411</v>
          </cell>
        </row>
        <row r="442">
          <cell r="A442">
            <v>10377</v>
          </cell>
        </row>
        <row r="443">
          <cell r="A443">
            <v>10095</v>
          </cell>
        </row>
        <row r="444">
          <cell r="A444">
            <v>10049</v>
          </cell>
        </row>
        <row r="445">
          <cell r="A445">
            <v>10185</v>
          </cell>
        </row>
        <row r="446">
          <cell r="A446">
            <v>10459</v>
          </cell>
        </row>
        <row r="447">
          <cell r="A447">
            <v>10423</v>
          </cell>
        </row>
        <row r="448">
          <cell r="A448">
            <v>10312</v>
          </cell>
        </row>
        <row r="449">
          <cell r="A449">
            <v>10229</v>
          </cell>
        </row>
        <row r="450">
          <cell r="A450">
            <v>10334</v>
          </cell>
        </row>
        <row r="451">
          <cell r="A451">
            <v>10103</v>
          </cell>
        </row>
        <row r="452">
          <cell r="A452">
            <v>10048</v>
          </cell>
        </row>
        <row r="453">
          <cell r="A453">
            <v>10092</v>
          </cell>
        </row>
        <row r="454">
          <cell r="A454">
            <v>10417</v>
          </cell>
        </row>
        <row r="455">
          <cell r="A455">
            <v>10177</v>
          </cell>
        </row>
        <row r="456">
          <cell r="A456">
            <v>10315</v>
          </cell>
        </row>
        <row r="457">
          <cell r="A457">
            <v>10180</v>
          </cell>
        </row>
        <row r="458">
          <cell r="A458">
            <v>10125</v>
          </cell>
        </row>
        <row r="459">
          <cell r="A459">
            <v>10085</v>
          </cell>
        </row>
        <row r="460">
          <cell r="A460">
            <v>10047</v>
          </cell>
        </row>
        <row r="461">
          <cell r="A461">
            <v>10159</v>
          </cell>
        </row>
        <row r="462">
          <cell r="A462">
            <v>10200</v>
          </cell>
        </row>
        <row r="463">
          <cell r="A463">
            <v>10468</v>
          </cell>
        </row>
        <row r="464">
          <cell r="A464">
            <v>10424</v>
          </cell>
        </row>
        <row r="465">
          <cell r="A465">
            <v>10096</v>
          </cell>
        </row>
        <row r="466">
          <cell r="A466">
            <v>10340</v>
          </cell>
        </row>
        <row r="467">
          <cell r="A467">
            <v>10407</v>
          </cell>
        </row>
        <row r="468">
          <cell r="A468">
            <v>10288</v>
          </cell>
        </row>
        <row r="469">
          <cell r="A469">
            <v>10425</v>
          </cell>
        </row>
        <row r="470">
          <cell r="A470">
            <v>10116</v>
          </cell>
        </row>
        <row r="471">
          <cell r="A471">
            <v>10090</v>
          </cell>
        </row>
        <row r="472">
          <cell r="A472">
            <v>10094</v>
          </cell>
        </row>
        <row r="473">
          <cell r="A473">
            <v>10364</v>
          </cell>
        </row>
        <row r="474">
          <cell r="A474">
            <v>10308</v>
          </cell>
        </row>
        <row r="475">
          <cell r="A475">
            <v>10337</v>
          </cell>
        </row>
        <row r="476">
          <cell r="A476">
            <v>10421</v>
          </cell>
        </row>
        <row r="477">
          <cell r="A477">
            <v>10279</v>
          </cell>
        </row>
        <row r="478">
          <cell r="A478">
            <v>10173</v>
          </cell>
        </row>
        <row r="479">
          <cell r="A479">
            <v>10274</v>
          </cell>
        </row>
        <row r="480">
          <cell r="A480">
            <v>10134</v>
          </cell>
        </row>
        <row r="481">
          <cell r="A481">
            <v>10209</v>
          </cell>
        </row>
        <row r="482">
          <cell r="A482">
            <v>10410</v>
          </cell>
        </row>
        <row r="483">
          <cell r="A483">
            <v>10471</v>
          </cell>
        </row>
        <row r="484">
          <cell r="A484">
            <v>10464</v>
          </cell>
        </row>
        <row r="485">
          <cell r="A485">
            <v>10068</v>
          </cell>
        </row>
        <row r="486">
          <cell r="A486">
            <v>10406</v>
          </cell>
        </row>
        <row r="487">
          <cell r="A487">
            <v>10341</v>
          </cell>
        </row>
        <row r="488">
          <cell r="A488">
            <v>12875</v>
          </cell>
        </row>
        <row r="489">
          <cell r="A489">
            <v>10509</v>
          </cell>
        </row>
        <row r="490">
          <cell r="A490">
            <v>10548</v>
          </cell>
        </row>
        <row r="491">
          <cell r="A491">
            <v>10172</v>
          </cell>
        </row>
        <row r="492">
          <cell r="A492">
            <v>10461</v>
          </cell>
        </row>
        <row r="493">
          <cell r="A493">
            <v>10084</v>
          </cell>
        </row>
        <row r="494">
          <cell r="A494">
            <v>10422</v>
          </cell>
        </row>
        <row r="495">
          <cell r="A495">
            <v>10325</v>
          </cell>
        </row>
        <row r="496">
          <cell r="A496">
            <v>10181</v>
          </cell>
        </row>
        <row r="497">
          <cell r="A497">
            <v>10342</v>
          </cell>
        </row>
        <row r="498">
          <cell r="A498">
            <v>10149</v>
          </cell>
        </row>
        <row r="499">
          <cell r="A499">
            <v>10284</v>
          </cell>
        </row>
        <row r="500">
          <cell r="A500">
            <v>10197</v>
          </cell>
        </row>
        <row r="501">
          <cell r="A501">
            <v>10365</v>
          </cell>
        </row>
        <row r="502">
          <cell r="A502">
            <v>10176</v>
          </cell>
        </row>
        <row r="503">
          <cell r="A503">
            <v>10409</v>
          </cell>
        </row>
        <row r="504">
          <cell r="A504">
            <v>10426</v>
          </cell>
        </row>
        <row r="505">
          <cell r="A505">
            <v>10196</v>
          </cell>
        </row>
        <row r="506">
          <cell r="A506">
            <v>10557</v>
          </cell>
        </row>
        <row r="507">
          <cell r="A507">
            <v>11484</v>
          </cell>
        </row>
        <row r="508">
          <cell r="A508">
            <v>10520</v>
          </cell>
        </row>
        <row r="509">
          <cell r="A509">
            <v>10568</v>
          </cell>
        </row>
        <row r="510">
          <cell r="A510">
            <v>10519</v>
          </cell>
        </row>
        <row r="511">
          <cell r="A511">
            <v>2451</v>
          </cell>
        </row>
        <row r="512">
          <cell r="A512">
            <v>2453</v>
          </cell>
        </row>
        <row r="513">
          <cell r="A513">
            <v>18953</v>
          </cell>
        </row>
        <row r="514">
          <cell r="A514">
            <v>10754</v>
          </cell>
        </row>
        <row r="515">
          <cell r="A515">
            <v>10751</v>
          </cell>
        </row>
        <row r="516">
          <cell r="A516">
            <v>10753</v>
          </cell>
        </row>
        <row r="517">
          <cell r="A517">
            <v>12051</v>
          </cell>
        </row>
        <row r="518">
          <cell r="A518">
            <v>10555</v>
          </cell>
        </row>
        <row r="519">
          <cell r="A519">
            <v>10556</v>
          </cell>
        </row>
        <row r="520">
          <cell r="A520">
            <v>10542</v>
          </cell>
        </row>
        <row r="521">
          <cell r="A521">
            <v>10567</v>
          </cell>
        </row>
        <row r="522">
          <cell r="A522">
            <v>10512</v>
          </cell>
        </row>
        <row r="523">
          <cell r="A523">
            <v>2452</v>
          </cell>
        </row>
        <row r="524">
          <cell r="A524">
            <v>10533</v>
          </cell>
        </row>
        <row r="525">
          <cell r="A525">
            <v>10552</v>
          </cell>
        </row>
        <row r="526">
          <cell r="A526">
            <v>10757</v>
          </cell>
        </row>
        <row r="527">
          <cell r="A527">
            <v>28902</v>
          </cell>
        </row>
        <row r="528">
          <cell r="A528">
            <v>22652</v>
          </cell>
        </row>
        <row r="529">
          <cell r="A529">
            <v>13900</v>
          </cell>
        </row>
        <row r="530">
          <cell r="A530">
            <v>13851</v>
          </cell>
        </row>
        <row r="531">
          <cell r="A531">
            <v>31515</v>
          </cell>
        </row>
        <row r="532">
          <cell r="A532">
            <v>25880</v>
          </cell>
        </row>
        <row r="533">
          <cell r="A533">
            <v>23050</v>
          </cell>
        </row>
        <row r="534">
          <cell r="A534">
            <v>23400</v>
          </cell>
        </row>
        <row r="535">
          <cell r="A535">
            <v>1001</v>
          </cell>
        </row>
        <row r="536">
          <cell r="A536">
            <v>11073</v>
          </cell>
        </row>
        <row r="537">
          <cell r="A537">
            <v>11016</v>
          </cell>
        </row>
        <row r="538">
          <cell r="A538">
            <v>11020</v>
          </cell>
        </row>
        <row r="539">
          <cell r="A539">
            <v>11022</v>
          </cell>
        </row>
        <row r="540">
          <cell r="A540">
            <v>11024</v>
          </cell>
        </row>
        <row r="541">
          <cell r="A541">
            <v>11019</v>
          </cell>
        </row>
        <row r="542">
          <cell r="A542">
            <v>11127</v>
          </cell>
        </row>
        <row r="543">
          <cell r="A543">
            <v>11074</v>
          </cell>
        </row>
        <row r="544">
          <cell r="A544">
            <v>11008</v>
          </cell>
        </row>
        <row r="545">
          <cell r="A545">
            <v>10802</v>
          </cell>
        </row>
        <row r="546">
          <cell r="A546">
            <v>11250</v>
          </cell>
        </row>
        <row r="547">
          <cell r="A547">
            <v>11852</v>
          </cell>
        </row>
        <row r="548">
          <cell r="A548">
            <v>10977</v>
          </cell>
        </row>
        <row r="549">
          <cell r="A549">
            <v>11017</v>
          </cell>
        </row>
        <row r="550">
          <cell r="A550">
            <v>10953</v>
          </cell>
        </row>
        <row r="551">
          <cell r="A551">
            <v>10955</v>
          </cell>
        </row>
        <row r="552">
          <cell r="A552">
            <v>10989</v>
          </cell>
        </row>
        <row r="553">
          <cell r="A553">
            <v>10984</v>
          </cell>
        </row>
        <row r="554">
          <cell r="A554">
            <v>10982</v>
          </cell>
        </row>
        <row r="555">
          <cell r="A555">
            <v>10985</v>
          </cell>
        </row>
        <row r="556">
          <cell r="A556">
            <v>12251</v>
          </cell>
        </row>
        <row r="557">
          <cell r="A557">
            <v>11472</v>
          </cell>
        </row>
        <row r="558">
          <cell r="A558">
            <v>11102</v>
          </cell>
        </row>
        <row r="559">
          <cell r="A559">
            <v>11123</v>
          </cell>
        </row>
        <row r="560">
          <cell r="A560">
            <v>11009</v>
          </cell>
        </row>
        <row r="561">
          <cell r="A561">
            <v>11014</v>
          </cell>
        </row>
        <row r="562">
          <cell r="A562">
            <v>11457</v>
          </cell>
        </row>
        <row r="563">
          <cell r="A563">
            <v>11131</v>
          </cell>
        </row>
        <row r="564">
          <cell r="A564">
            <v>11653</v>
          </cell>
        </row>
        <row r="565">
          <cell r="A565">
            <v>11135</v>
          </cell>
        </row>
        <row r="566">
          <cell r="A566">
            <v>11139</v>
          </cell>
        </row>
        <row r="567">
          <cell r="A567">
            <v>11052</v>
          </cell>
        </row>
        <row r="568">
          <cell r="A568">
            <v>11053</v>
          </cell>
        </row>
        <row r="569">
          <cell r="A569">
            <v>11120</v>
          </cell>
        </row>
        <row r="570">
          <cell r="A570">
            <v>11125</v>
          </cell>
        </row>
        <row r="571">
          <cell r="A571">
            <v>10979</v>
          </cell>
        </row>
        <row r="572">
          <cell r="A572">
            <v>10980</v>
          </cell>
        </row>
        <row r="573">
          <cell r="A573">
            <v>11100</v>
          </cell>
        </row>
        <row r="574">
          <cell r="A574">
            <v>11760</v>
          </cell>
        </row>
        <row r="575">
          <cell r="A575">
            <v>11132</v>
          </cell>
        </row>
        <row r="576">
          <cell r="A576">
            <v>11124</v>
          </cell>
        </row>
        <row r="577">
          <cell r="A577">
            <v>10969</v>
          </cell>
        </row>
        <row r="578">
          <cell r="A578">
            <v>11453</v>
          </cell>
        </row>
        <row r="579">
          <cell r="A579">
            <v>12052</v>
          </cell>
        </row>
        <row r="580">
          <cell r="A580">
            <v>10981</v>
          </cell>
        </row>
        <row r="581">
          <cell r="A581">
            <v>11133</v>
          </cell>
        </row>
        <row r="582">
          <cell r="A582">
            <v>11401</v>
          </cell>
        </row>
        <row r="583">
          <cell r="A583">
            <v>17002</v>
          </cell>
        </row>
        <row r="584">
          <cell r="A584">
            <v>19950</v>
          </cell>
        </row>
        <row r="585">
          <cell r="A585">
            <v>17450</v>
          </cell>
        </row>
        <row r="586">
          <cell r="A586">
            <v>17301</v>
          </cell>
        </row>
        <row r="587">
          <cell r="A587">
            <v>17550</v>
          </cell>
        </row>
        <row r="588">
          <cell r="A588">
            <v>17401</v>
          </cell>
        </row>
        <row r="589">
          <cell r="A589">
            <v>17400</v>
          </cell>
        </row>
        <row r="590">
          <cell r="A590">
            <v>17308</v>
          </cell>
        </row>
        <row r="591">
          <cell r="A591">
            <v>17306</v>
          </cell>
        </row>
        <row r="592">
          <cell r="A592">
            <v>17307</v>
          </cell>
        </row>
        <row r="593">
          <cell r="A593">
            <v>17552</v>
          </cell>
        </row>
        <row r="594">
          <cell r="A594">
            <v>17305</v>
          </cell>
        </row>
        <row r="595">
          <cell r="A595">
            <v>17001</v>
          </cell>
        </row>
        <row r="596">
          <cell r="A596">
            <v>17000</v>
          </cell>
        </row>
        <row r="597">
          <cell r="A597">
            <v>17051</v>
          </cell>
        </row>
        <row r="598">
          <cell r="A598">
            <v>17500</v>
          </cell>
        </row>
        <row r="599">
          <cell r="A599">
            <v>22107</v>
          </cell>
        </row>
        <row r="600">
          <cell r="A600">
            <v>14061</v>
          </cell>
        </row>
        <row r="601">
          <cell r="A601">
            <v>14102</v>
          </cell>
        </row>
        <row r="602">
          <cell r="A602">
            <v>14250</v>
          </cell>
        </row>
        <row r="603">
          <cell r="A603">
            <v>14056</v>
          </cell>
        </row>
        <row r="604">
          <cell r="A604">
            <v>10752</v>
          </cell>
        </row>
        <row r="605">
          <cell r="A605">
            <v>2456</v>
          </cell>
        </row>
        <row r="606">
          <cell r="A606">
            <v>11485</v>
          </cell>
        </row>
        <row r="607">
          <cell r="A607">
            <v>11071</v>
          </cell>
        </row>
        <row r="608">
          <cell r="A608">
            <v>11013</v>
          </cell>
        </row>
        <row r="609">
          <cell r="A609">
            <v>13204</v>
          </cell>
        </row>
        <row r="610">
          <cell r="A610">
            <v>11551</v>
          </cell>
        </row>
        <row r="611">
          <cell r="A611">
            <v>11072</v>
          </cell>
        </row>
        <row r="612">
          <cell r="A612">
            <v>11148</v>
          </cell>
        </row>
        <row r="613">
          <cell r="A613">
            <v>11301</v>
          </cell>
        </row>
        <row r="614">
          <cell r="A614">
            <v>11600</v>
          </cell>
        </row>
        <row r="615">
          <cell r="A615">
            <v>11055</v>
          </cell>
        </row>
        <row r="616">
          <cell r="A616">
            <v>11111</v>
          </cell>
        </row>
        <row r="617">
          <cell r="A617">
            <v>10970</v>
          </cell>
        </row>
        <row r="618">
          <cell r="A618">
            <v>10971</v>
          </cell>
        </row>
        <row r="619">
          <cell r="A619">
            <v>10974</v>
          </cell>
        </row>
        <row r="620">
          <cell r="A620">
            <v>10973</v>
          </cell>
        </row>
        <row r="621">
          <cell r="A621">
            <v>10975</v>
          </cell>
        </row>
        <row r="622">
          <cell r="A622">
            <v>10976</v>
          </cell>
        </row>
        <row r="623">
          <cell r="A623">
            <v>14200</v>
          </cell>
        </row>
        <row r="624">
          <cell r="A624">
            <v>14059</v>
          </cell>
        </row>
        <row r="625">
          <cell r="A625">
            <v>20170</v>
          </cell>
        </row>
        <row r="626">
          <cell r="A626">
            <v>22303</v>
          </cell>
        </row>
        <row r="627">
          <cell r="A627">
            <v>22300</v>
          </cell>
        </row>
        <row r="628">
          <cell r="A628">
            <v>22104</v>
          </cell>
        </row>
        <row r="629">
          <cell r="A629">
            <v>22102</v>
          </cell>
        </row>
        <row r="630">
          <cell r="A630">
            <v>22155</v>
          </cell>
        </row>
        <row r="631">
          <cell r="A631">
            <v>22153</v>
          </cell>
        </row>
        <row r="632">
          <cell r="A632">
            <v>22101</v>
          </cell>
        </row>
        <row r="633">
          <cell r="A633">
            <v>22150</v>
          </cell>
        </row>
        <row r="634">
          <cell r="A634">
            <v>22307</v>
          </cell>
        </row>
        <row r="635">
          <cell r="A635">
            <v>22302</v>
          </cell>
        </row>
        <row r="636">
          <cell r="A636">
            <v>22250</v>
          </cell>
        </row>
        <row r="637">
          <cell r="A637">
            <v>26754</v>
          </cell>
        </row>
        <row r="638">
          <cell r="A638">
            <v>24651</v>
          </cell>
        </row>
        <row r="639">
          <cell r="A639">
            <v>24650</v>
          </cell>
        </row>
        <row r="640">
          <cell r="A640">
            <v>24700</v>
          </cell>
        </row>
        <row r="641">
          <cell r="A641">
            <v>25100</v>
          </cell>
        </row>
        <row r="642">
          <cell r="A642">
            <v>1750</v>
          </cell>
        </row>
        <row r="643">
          <cell r="A643">
            <v>14655</v>
          </cell>
        </row>
        <row r="644">
          <cell r="A644">
            <v>14555</v>
          </cell>
        </row>
        <row r="645">
          <cell r="A645">
            <v>14600</v>
          </cell>
        </row>
        <row r="646">
          <cell r="A646">
            <v>19250</v>
          </cell>
        </row>
        <row r="647">
          <cell r="A647">
            <v>14401</v>
          </cell>
        </row>
        <row r="648">
          <cell r="A648">
            <v>11462</v>
          </cell>
        </row>
        <row r="649">
          <cell r="A649">
            <v>11503</v>
          </cell>
        </row>
        <row r="650">
          <cell r="A650">
            <v>11141</v>
          </cell>
        </row>
        <row r="651">
          <cell r="A651">
            <v>10959</v>
          </cell>
        </row>
        <row r="652">
          <cell r="A652">
            <v>10962</v>
          </cell>
        </row>
        <row r="653">
          <cell r="A653">
            <v>10963</v>
          </cell>
        </row>
        <row r="654">
          <cell r="A654">
            <v>11143</v>
          </cell>
        </row>
        <row r="655">
          <cell r="A655">
            <v>10978</v>
          </cell>
        </row>
        <row r="656">
          <cell r="A656">
            <v>11511</v>
          </cell>
        </row>
        <row r="657">
          <cell r="A657">
            <v>11510</v>
          </cell>
        </row>
        <row r="658">
          <cell r="A658">
            <v>11458</v>
          </cell>
        </row>
        <row r="659">
          <cell r="A659">
            <v>11400</v>
          </cell>
        </row>
        <row r="660">
          <cell r="A660">
            <v>11050</v>
          </cell>
        </row>
        <row r="661">
          <cell r="A661">
            <v>11152</v>
          </cell>
        </row>
        <row r="662">
          <cell r="A662">
            <v>11147</v>
          </cell>
        </row>
        <row r="663">
          <cell r="A663">
            <v>10956</v>
          </cell>
        </row>
        <row r="664">
          <cell r="A664">
            <v>10958</v>
          </cell>
        </row>
        <row r="665">
          <cell r="A665">
            <v>11066</v>
          </cell>
        </row>
        <row r="666">
          <cell r="A666">
            <v>11150</v>
          </cell>
        </row>
        <row r="667">
          <cell r="A667">
            <v>10954</v>
          </cell>
        </row>
        <row r="668">
          <cell r="A668">
            <v>11855</v>
          </cell>
        </row>
        <row r="669">
          <cell r="A669">
            <v>11116</v>
          </cell>
        </row>
        <row r="670">
          <cell r="A670">
            <v>10965</v>
          </cell>
        </row>
        <row r="671">
          <cell r="A671">
            <v>10966</v>
          </cell>
        </row>
        <row r="672">
          <cell r="A672">
            <v>10968</v>
          </cell>
        </row>
        <row r="673">
          <cell r="A673">
            <v>11023</v>
          </cell>
        </row>
        <row r="674">
          <cell r="A674">
            <v>11025</v>
          </cell>
        </row>
        <row r="675">
          <cell r="A675">
            <v>10960</v>
          </cell>
        </row>
        <row r="676">
          <cell r="A676">
            <v>10961</v>
          </cell>
        </row>
        <row r="677">
          <cell r="A677">
            <v>10857</v>
          </cell>
        </row>
        <row r="678">
          <cell r="A678">
            <v>11142</v>
          </cell>
        </row>
        <row r="679">
          <cell r="A679">
            <v>11461</v>
          </cell>
        </row>
        <row r="680">
          <cell r="A680">
            <v>11121</v>
          </cell>
        </row>
        <row r="681">
          <cell r="A681">
            <v>11122</v>
          </cell>
        </row>
        <row r="682">
          <cell r="A682">
            <v>11104</v>
          </cell>
        </row>
        <row r="683">
          <cell r="A683">
            <v>11105</v>
          </cell>
        </row>
        <row r="684">
          <cell r="A684">
            <v>11144</v>
          </cell>
        </row>
        <row r="685">
          <cell r="A685">
            <v>11063</v>
          </cell>
        </row>
        <row r="686">
          <cell r="A686">
            <v>11118</v>
          </cell>
        </row>
        <row r="687">
          <cell r="A687">
            <v>17750</v>
          </cell>
        </row>
        <row r="688">
          <cell r="A688">
            <v>28651</v>
          </cell>
        </row>
        <row r="689">
          <cell r="A689">
            <v>17902</v>
          </cell>
        </row>
        <row r="690">
          <cell r="A690">
            <v>21150</v>
          </cell>
        </row>
        <row r="691">
          <cell r="A691">
            <v>22105</v>
          </cell>
        </row>
        <row r="692">
          <cell r="A692">
            <v>22200</v>
          </cell>
        </row>
        <row r="693">
          <cell r="A693">
            <v>23701</v>
          </cell>
        </row>
        <row r="694">
          <cell r="A694">
            <v>23700</v>
          </cell>
        </row>
        <row r="695">
          <cell r="A695">
            <v>25101</v>
          </cell>
        </row>
        <row r="696">
          <cell r="A696">
            <v>1450</v>
          </cell>
        </row>
        <row r="697">
          <cell r="A697">
            <v>14550</v>
          </cell>
        </row>
        <row r="698">
          <cell r="A698">
            <v>14601</v>
          </cell>
        </row>
        <row r="699">
          <cell r="A699">
            <v>11456</v>
          </cell>
        </row>
        <row r="700">
          <cell r="A700">
            <v>12009</v>
          </cell>
        </row>
        <row r="701">
          <cell r="A701">
            <v>11300</v>
          </cell>
        </row>
        <row r="702">
          <cell r="A702">
            <v>11454</v>
          </cell>
        </row>
        <row r="703">
          <cell r="A703">
            <v>11106</v>
          </cell>
        </row>
        <row r="704">
          <cell r="A704">
            <v>11103</v>
          </cell>
        </row>
        <row r="705">
          <cell r="A705">
            <v>11108</v>
          </cell>
        </row>
        <row r="706">
          <cell r="A706">
            <v>11110</v>
          </cell>
        </row>
        <row r="707">
          <cell r="A707">
            <v>11854</v>
          </cell>
        </row>
        <row r="708">
          <cell r="A708">
            <v>11856</v>
          </cell>
        </row>
        <row r="709">
          <cell r="A709">
            <v>11065</v>
          </cell>
        </row>
        <row r="710">
          <cell r="A710">
            <v>11117</v>
          </cell>
        </row>
        <row r="711">
          <cell r="A711">
            <v>11166</v>
          </cell>
        </row>
        <row r="712">
          <cell r="A712">
            <v>11069</v>
          </cell>
        </row>
        <row r="713">
          <cell r="A713">
            <v>11404</v>
          </cell>
        </row>
        <row r="714">
          <cell r="A714">
            <v>17654</v>
          </cell>
        </row>
        <row r="715">
          <cell r="A715">
            <v>25888</v>
          </cell>
        </row>
        <row r="716">
          <cell r="A716">
            <v>26052</v>
          </cell>
        </row>
        <row r="717">
          <cell r="A717">
            <v>25202</v>
          </cell>
        </row>
        <row r="718">
          <cell r="A718">
            <v>12505</v>
          </cell>
        </row>
        <row r="719">
          <cell r="A719">
            <v>12512</v>
          </cell>
        </row>
        <row r="720">
          <cell r="A720">
            <v>12513</v>
          </cell>
        </row>
        <row r="721">
          <cell r="A721">
            <v>12515</v>
          </cell>
        </row>
        <row r="722">
          <cell r="A722">
            <v>12520</v>
          </cell>
        </row>
        <row r="723">
          <cell r="A723">
            <v>12518</v>
          </cell>
        </row>
        <row r="724">
          <cell r="A724">
            <v>12451</v>
          </cell>
        </row>
        <row r="725">
          <cell r="A725">
            <v>12507</v>
          </cell>
        </row>
        <row r="726">
          <cell r="A726">
            <v>19750</v>
          </cell>
        </row>
        <row r="727">
          <cell r="A727">
            <v>12508</v>
          </cell>
        </row>
        <row r="728">
          <cell r="A728">
            <v>12509</v>
          </cell>
        </row>
        <row r="729">
          <cell r="A729">
            <v>12109</v>
          </cell>
        </row>
        <row r="730">
          <cell r="A730">
            <v>12101</v>
          </cell>
        </row>
        <row r="731">
          <cell r="A731">
            <v>12256</v>
          </cell>
        </row>
        <row r="732">
          <cell r="A732">
            <v>12252</v>
          </cell>
        </row>
        <row r="733">
          <cell r="A733">
            <v>12450</v>
          </cell>
        </row>
        <row r="734">
          <cell r="A734">
            <v>12453</v>
          </cell>
        </row>
        <row r="735">
          <cell r="A735">
            <v>12151</v>
          </cell>
        </row>
        <row r="736">
          <cell r="A736">
            <v>12156</v>
          </cell>
        </row>
        <row r="737">
          <cell r="A737">
            <v>12154</v>
          </cell>
        </row>
        <row r="738">
          <cell r="A738">
            <v>12153</v>
          </cell>
        </row>
        <row r="739">
          <cell r="A739">
            <v>12502</v>
          </cell>
        </row>
        <row r="740">
          <cell r="A740">
            <v>12452</v>
          </cell>
        </row>
        <row r="741">
          <cell r="A741">
            <v>13253</v>
          </cell>
        </row>
        <row r="742">
          <cell r="A742">
            <v>12504</v>
          </cell>
        </row>
        <row r="743">
          <cell r="A743">
            <v>12455</v>
          </cell>
        </row>
        <row r="744">
          <cell r="A744">
            <v>12050</v>
          </cell>
        </row>
        <row r="745">
          <cell r="A745">
            <v>12110</v>
          </cell>
        </row>
        <row r="746">
          <cell r="A746">
            <v>12202</v>
          </cell>
        </row>
        <row r="747">
          <cell r="A747">
            <v>12113</v>
          </cell>
        </row>
        <row r="748">
          <cell r="A748">
            <v>12114</v>
          </cell>
        </row>
        <row r="749">
          <cell r="A749">
            <v>12200</v>
          </cell>
        </row>
        <row r="750">
          <cell r="A750">
            <v>12100</v>
          </cell>
        </row>
        <row r="751">
          <cell r="A751">
            <v>12000</v>
          </cell>
        </row>
        <row r="752">
          <cell r="A752">
            <v>12550</v>
          </cell>
        </row>
        <row r="753">
          <cell r="A753">
            <v>22503</v>
          </cell>
        </row>
        <row r="754">
          <cell r="A754">
            <v>22450</v>
          </cell>
        </row>
        <row r="755">
          <cell r="A755">
            <v>23305</v>
          </cell>
        </row>
        <row r="756">
          <cell r="A756">
            <v>25889</v>
          </cell>
        </row>
        <row r="757">
          <cell r="A757">
            <v>23401</v>
          </cell>
        </row>
        <row r="758">
          <cell r="A758">
            <v>27050</v>
          </cell>
        </row>
        <row r="759">
          <cell r="A759">
            <v>27100</v>
          </cell>
        </row>
        <row r="760">
          <cell r="A760">
            <v>12890</v>
          </cell>
        </row>
        <row r="761">
          <cell r="A761">
            <v>12957</v>
          </cell>
        </row>
        <row r="762">
          <cell r="A762">
            <v>13108</v>
          </cell>
        </row>
        <row r="763">
          <cell r="A763">
            <v>12814</v>
          </cell>
        </row>
        <row r="764">
          <cell r="A764">
            <v>13107</v>
          </cell>
        </row>
        <row r="765">
          <cell r="A765">
            <v>12808</v>
          </cell>
        </row>
        <row r="766">
          <cell r="A766">
            <v>13155</v>
          </cell>
        </row>
        <row r="767">
          <cell r="A767">
            <v>12858</v>
          </cell>
        </row>
        <row r="768">
          <cell r="A768">
            <v>12865</v>
          </cell>
        </row>
        <row r="769">
          <cell r="A769">
            <v>12905</v>
          </cell>
        </row>
        <row r="770">
          <cell r="A770">
            <v>13153</v>
          </cell>
        </row>
        <row r="771">
          <cell r="A771">
            <v>13211</v>
          </cell>
        </row>
        <row r="772">
          <cell r="A772">
            <v>13212</v>
          </cell>
        </row>
        <row r="773">
          <cell r="A773">
            <v>13215</v>
          </cell>
        </row>
        <row r="774">
          <cell r="A774">
            <v>12514</v>
          </cell>
        </row>
        <row r="775">
          <cell r="A775">
            <v>12519</v>
          </cell>
        </row>
        <row r="776">
          <cell r="A776">
            <v>12521</v>
          </cell>
        </row>
        <row r="777">
          <cell r="A777">
            <v>13001</v>
          </cell>
        </row>
        <row r="778">
          <cell r="A778">
            <v>12804</v>
          </cell>
        </row>
        <row r="779">
          <cell r="A779">
            <v>12812</v>
          </cell>
        </row>
        <row r="780">
          <cell r="A780">
            <v>13255</v>
          </cell>
        </row>
        <row r="781">
          <cell r="A781">
            <v>12876</v>
          </cell>
        </row>
        <row r="782">
          <cell r="A782">
            <v>12751</v>
          </cell>
        </row>
        <row r="783">
          <cell r="A783">
            <v>12901</v>
          </cell>
        </row>
        <row r="784">
          <cell r="A784">
            <v>22662</v>
          </cell>
        </row>
        <row r="785">
          <cell r="A785">
            <v>12954</v>
          </cell>
        </row>
        <row r="786">
          <cell r="A786">
            <v>12902</v>
          </cell>
        </row>
        <row r="787">
          <cell r="A787">
            <v>12816</v>
          </cell>
        </row>
        <row r="788">
          <cell r="A788">
            <v>12815</v>
          </cell>
        </row>
        <row r="789">
          <cell r="A789">
            <v>12813</v>
          </cell>
        </row>
        <row r="790">
          <cell r="A790">
            <v>12911</v>
          </cell>
        </row>
        <row r="791">
          <cell r="A791">
            <v>12913</v>
          </cell>
        </row>
        <row r="792">
          <cell r="A792">
            <v>12908</v>
          </cell>
        </row>
        <row r="793">
          <cell r="A793">
            <v>12408</v>
          </cell>
        </row>
        <row r="794">
          <cell r="A794">
            <v>11916</v>
          </cell>
        </row>
        <row r="795">
          <cell r="A795">
            <v>12152</v>
          </cell>
        </row>
        <row r="796">
          <cell r="A796">
            <v>12254</v>
          </cell>
        </row>
        <row r="797">
          <cell r="A797">
            <v>12410</v>
          </cell>
        </row>
        <row r="798">
          <cell r="A798">
            <v>12112</v>
          </cell>
        </row>
        <row r="799">
          <cell r="A799">
            <v>12300</v>
          </cell>
        </row>
        <row r="800">
          <cell r="A800">
            <v>22350</v>
          </cell>
        </row>
        <row r="801">
          <cell r="A801">
            <v>27150</v>
          </cell>
        </row>
        <row r="802">
          <cell r="A802">
            <v>12854</v>
          </cell>
        </row>
        <row r="803">
          <cell r="A803">
            <v>20403</v>
          </cell>
        </row>
        <row r="804">
          <cell r="A804">
            <v>13213</v>
          </cell>
        </row>
        <row r="805">
          <cell r="A805">
            <v>13214</v>
          </cell>
        </row>
        <row r="806">
          <cell r="A806">
            <v>12850</v>
          </cell>
        </row>
        <row r="807">
          <cell r="A807">
            <v>13250</v>
          </cell>
        </row>
        <row r="808">
          <cell r="A808">
            <v>13257</v>
          </cell>
        </row>
        <row r="809">
          <cell r="A809">
            <v>12524</v>
          </cell>
        </row>
        <row r="810">
          <cell r="A810">
            <v>12522</v>
          </cell>
        </row>
        <row r="811">
          <cell r="A811">
            <v>12525</v>
          </cell>
        </row>
        <row r="812">
          <cell r="A812">
            <v>12538</v>
          </cell>
        </row>
        <row r="813">
          <cell r="A813">
            <v>12878</v>
          </cell>
        </row>
        <row r="814">
          <cell r="A814">
            <v>12863</v>
          </cell>
        </row>
        <row r="815">
          <cell r="A815">
            <v>12540</v>
          </cell>
        </row>
        <row r="816">
          <cell r="A816">
            <v>12909</v>
          </cell>
        </row>
        <row r="817">
          <cell r="A817">
            <v>12803</v>
          </cell>
        </row>
        <row r="818">
          <cell r="A818">
            <v>12904</v>
          </cell>
        </row>
        <row r="819">
          <cell r="A819">
            <v>12860</v>
          </cell>
        </row>
        <row r="820">
          <cell r="A820">
            <v>12537</v>
          </cell>
        </row>
        <row r="821">
          <cell r="A821">
            <v>12818</v>
          </cell>
        </row>
        <row r="822">
          <cell r="A822">
            <v>12853</v>
          </cell>
        </row>
        <row r="823">
          <cell r="A823">
            <v>12530</v>
          </cell>
        </row>
        <row r="824">
          <cell r="A824">
            <v>12817</v>
          </cell>
        </row>
        <row r="825">
          <cell r="A825">
            <v>12802</v>
          </cell>
        </row>
        <row r="826">
          <cell r="A826">
            <v>12822</v>
          </cell>
        </row>
        <row r="827">
          <cell r="A827">
            <v>12903</v>
          </cell>
        </row>
        <row r="828">
          <cell r="A828">
            <v>12868</v>
          </cell>
        </row>
        <row r="829">
          <cell r="A829">
            <v>12914</v>
          </cell>
        </row>
        <row r="830">
          <cell r="A830">
            <v>12916</v>
          </cell>
        </row>
        <row r="831">
          <cell r="A831">
            <v>12918</v>
          </cell>
        </row>
        <row r="832">
          <cell r="A832">
            <v>12857</v>
          </cell>
        </row>
        <row r="833">
          <cell r="A833">
            <v>12805</v>
          </cell>
        </row>
        <row r="834">
          <cell r="A834">
            <v>12542</v>
          </cell>
        </row>
        <row r="835">
          <cell r="A835">
            <v>12894</v>
          </cell>
        </row>
        <row r="836">
          <cell r="A836">
            <v>13156</v>
          </cell>
        </row>
        <row r="837">
          <cell r="A837">
            <v>13157</v>
          </cell>
        </row>
        <row r="838">
          <cell r="A838">
            <v>13150</v>
          </cell>
        </row>
        <row r="839">
          <cell r="A839">
            <v>12807</v>
          </cell>
        </row>
        <row r="840">
          <cell r="A840">
            <v>12656</v>
          </cell>
        </row>
        <row r="841">
          <cell r="A841">
            <v>12900</v>
          </cell>
        </row>
        <row r="842">
          <cell r="A842">
            <v>12895</v>
          </cell>
        </row>
        <row r="843">
          <cell r="A843">
            <v>12899</v>
          </cell>
        </row>
        <row r="844">
          <cell r="A844">
            <v>13101</v>
          </cell>
        </row>
        <row r="845">
          <cell r="A845">
            <v>13103</v>
          </cell>
        </row>
        <row r="846">
          <cell r="A846">
            <v>13002</v>
          </cell>
        </row>
        <row r="847">
          <cell r="A847">
            <v>12856</v>
          </cell>
        </row>
        <row r="848">
          <cell r="A848">
            <v>12923</v>
          </cell>
        </row>
        <row r="849">
          <cell r="A849">
            <v>12810</v>
          </cell>
        </row>
        <row r="850">
          <cell r="A850">
            <v>12820</v>
          </cell>
        </row>
        <row r="851">
          <cell r="A851">
            <v>12819</v>
          </cell>
        </row>
        <row r="852">
          <cell r="A852">
            <v>23600</v>
          </cell>
        </row>
        <row r="853">
          <cell r="A853">
            <v>23850</v>
          </cell>
        </row>
        <row r="854">
          <cell r="A854">
            <v>23951</v>
          </cell>
        </row>
        <row r="855">
          <cell r="A855">
            <v>26216</v>
          </cell>
        </row>
        <row r="856">
          <cell r="A856">
            <v>24000</v>
          </cell>
        </row>
        <row r="857">
          <cell r="A857">
            <v>24100</v>
          </cell>
        </row>
        <row r="858">
          <cell r="A858">
            <v>24051</v>
          </cell>
        </row>
        <row r="859">
          <cell r="A859">
            <v>24200</v>
          </cell>
        </row>
        <row r="860">
          <cell r="A860">
            <v>24101</v>
          </cell>
        </row>
        <row r="861">
          <cell r="A861">
            <v>25300</v>
          </cell>
        </row>
        <row r="862">
          <cell r="A862">
            <v>25250</v>
          </cell>
        </row>
        <row r="863">
          <cell r="A863">
            <v>25704</v>
          </cell>
        </row>
        <row r="864">
          <cell r="A864">
            <v>25708</v>
          </cell>
        </row>
        <row r="865">
          <cell r="A865">
            <v>25703</v>
          </cell>
        </row>
        <row r="866">
          <cell r="A866">
            <v>25700</v>
          </cell>
        </row>
        <row r="867">
          <cell r="A867">
            <v>25876</v>
          </cell>
        </row>
        <row r="868">
          <cell r="A868">
            <v>25852</v>
          </cell>
        </row>
        <row r="869">
          <cell r="A869">
            <v>25895</v>
          </cell>
        </row>
        <row r="870">
          <cell r="A870">
            <v>25800</v>
          </cell>
        </row>
        <row r="871">
          <cell r="A871">
            <v>25705</v>
          </cell>
        </row>
        <row r="872">
          <cell r="A872">
            <v>25650</v>
          </cell>
        </row>
        <row r="873">
          <cell r="A873">
            <v>26103</v>
          </cell>
        </row>
        <row r="874">
          <cell r="A874">
            <v>25451</v>
          </cell>
        </row>
        <row r="875">
          <cell r="A875">
            <v>25450</v>
          </cell>
        </row>
        <row r="876">
          <cell r="A876">
            <v>25896</v>
          </cell>
        </row>
        <row r="877">
          <cell r="A877">
            <v>25899</v>
          </cell>
        </row>
        <row r="878">
          <cell r="A878">
            <v>25860</v>
          </cell>
        </row>
        <row r="879">
          <cell r="A879">
            <v>25877</v>
          </cell>
        </row>
        <row r="880">
          <cell r="A880">
            <v>25908</v>
          </cell>
        </row>
        <row r="881">
          <cell r="A881">
            <v>26753</v>
          </cell>
        </row>
        <row r="882">
          <cell r="A882">
            <v>25452</v>
          </cell>
        </row>
        <row r="883">
          <cell r="A883">
            <v>25878</v>
          </cell>
        </row>
        <row r="884">
          <cell r="A884">
            <v>25897</v>
          </cell>
        </row>
        <row r="885">
          <cell r="A885">
            <v>25904</v>
          </cell>
        </row>
        <row r="886">
          <cell r="A886">
            <v>25900</v>
          </cell>
        </row>
        <row r="887">
          <cell r="A887">
            <v>12650</v>
          </cell>
        </row>
        <row r="888">
          <cell r="A888">
            <v>12883</v>
          </cell>
        </row>
        <row r="889">
          <cell r="A889">
            <v>12919</v>
          </cell>
        </row>
        <row r="890">
          <cell r="A890">
            <v>12806</v>
          </cell>
        </row>
        <row r="891">
          <cell r="A891">
            <v>12809</v>
          </cell>
        </row>
        <row r="892">
          <cell r="A892">
            <v>12951</v>
          </cell>
        </row>
        <row r="893">
          <cell r="A893">
            <v>13106</v>
          </cell>
        </row>
        <row r="894">
          <cell r="A894">
            <v>12516</v>
          </cell>
        </row>
        <row r="895">
          <cell r="A895">
            <v>12517</v>
          </cell>
        </row>
        <row r="896">
          <cell r="A896">
            <v>12869</v>
          </cell>
        </row>
        <row r="897">
          <cell r="A897">
            <v>23952</v>
          </cell>
        </row>
        <row r="898">
          <cell r="A898">
            <v>26027</v>
          </cell>
        </row>
        <row r="899">
          <cell r="A899">
            <v>26019</v>
          </cell>
        </row>
        <row r="900">
          <cell r="A900">
            <v>25853</v>
          </cell>
        </row>
        <row r="901">
          <cell r="A901">
            <v>25879</v>
          </cell>
        </row>
        <row r="902">
          <cell r="A902">
            <v>25701</v>
          </cell>
        </row>
        <row r="903">
          <cell r="A903">
            <v>25893</v>
          </cell>
        </row>
        <row r="904">
          <cell r="A904">
            <v>25894</v>
          </cell>
        </row>
        <row r="905">
          <cell r="A905">
            <v>25898</v>
          </cell>
        </row>
        <row r="906">
          <cell r="A906">
            <v>26752</v>
          </cell>
        </row>
        <row r="907">
          <cell r="A907">
            <v>26028</v>
          </cell>
        </row>
        <row r="908">
          <cell r="A908">
            <v>26053</v>
          </cell>
        </row>
        <row r="909">
          <cell r="A909">
            <v>26130</v>
          </cell>
        </row>
        <row r="910">
          <cell r="A910">
            <v>26136</v>
          </cell>
        </row>
        <row r="911">
          <cell r="A911">
            <v>26128</v>
          </cell>
        </row>
        <row r="912">
          <cell r="A912">
            <v>26120</v>
          </cell>
        </row>
        <row r="913">
          <cell r="A913">
            <v>25761</v>
          </cell>
        </row>
        <row r="914">
          <cell r="A914">
            <v>25759</v>
          </cell>
        </row>
        <row r="915">
          <cell r="A915">
            <v>26121</v>
          </cell>
        </row>
        <row r="916">
          <cell r="A916">
            <v>26050</v>
          </cell>
        </row>
        <row r="917">
          <cell r="A917">
            <v>26100</v>
          </cell>
        </row>
        <row r="918">
          <cell r="A918">
            <v>26021</v>
          </cell>
        </row>
        <row r="919">
          <cell r="A919">
            <v>25758</v>
          </cell>
        </row>
        <row r="920">
          <cell r="A920">
            <v>25760</v>
          </cell>
        </row>
        <row r="921">
          <cell r="A921">
            <v>26144</v>
          </cell>
        </row>
        <row r="922">
          <cell r="A922">
            <v>26149</v>
          </cell>
        </row>
        <row r="923">
          <cell r="A923">
            <v>26001</v>
          </cell>
        </row>
        <row r="924">
          <cell r="A924">
            <v>25867</v>
          </cell>
        </row>
        <row r="925">
          <cell r="A925">
            <v>25892</v>
          </cell>
        </row>
        <row r="926">
          <cell r="A926">
            <v>25952</v>
          </cell>
        </row>
        <row r="927">
          <cell r="A927">
            <v>25757</v>
          </cell>
        </row>
        <row r="928">
          <cell r="A928">
            <v>25951</v>
          </cell>
        </row>
        <row r="929">
          <cell r="A929">
            <v>26102</v>
          </cell>
        </row>
        <row r="930">
          <cell r="A930">
            <v>26108</v>
          </cell>
        </row>
        <row r="931">
          <cell r="A931">
            <v>26109</v>
          </cell>
        </row>
        <row r="932">
          <cell r="A932">
            <v>26125</v>
          </cell>
        </row>
        <row r="933">
          <cell r="A933">
            <v>26205</v>
          </cell>
        </row>
        <row r="934">
          <cell r="A934">
            <v>26206</v>
          </cell>
        </row>
        <row r="935">
          <cell r="A935">
            <v>25920</v>
          </cell>
        </row>
        <row r="936">
          <cell r="A936">
            <v>25901</v>
          </cell>
        </row>
        <row r="937">
          <cell r="A937">
            <v>25801</v>
          </cell>
        </row>
        <row r="938">
          <cell r="A938">
            <v>26153</v>
          </cell>
        </row>
        <row r="939">
          <cell r="A939">
            <v>26054</v>
          </cell>
        </row>
        <row r="940">
          <cell r="A940">
            <v>26202</v>
          </cell>
        </row>
        <row r="941">
          <cell r="A941">
            <v>26200</v>
          </cell>
        </row>
        <row r="942">
          <cell r="A942">
            <v>26210</v>
          </cell>
        </row>
        <row r="943">
          <cell r="A943">
            <v>26211</v>
          </cell>
        </row>
        <row r="944">
          <cell r="A944">
            <v>26010</v>
          </cell>
        </row>
        <row r="945">
          <cell r="A945">
            <v>26147</v>
          </cell>
        </row>
        <row r="946">
          <cell r="A946">
            <v>26101</v>
          </cell>
        </row>
        <row r="947">
          <cell r="A947">
            <v>25859</v>
          </cell>
        </row>
        <row r="948">
          <cell r="A948">
            <v>25862</v>
          </cell>
        </row>
        <row r="949">
          <cell r="A949">
            <v>26000</v>
          </cell>
        </row>
        <row r="950">
          <cell r="A950">
            <v>26134</v>
          </cell>
        </row>
        <row r="951">
          <cell r="A951">
            <v>26212</v>
          </cell>
        </row>
        <row r="952">
          <cell r="A952">
            <v>25864</v>
          </cell>
        </row>
        <row r="953">
          <cell r="A953">
            <v>26020</v>
          </cell>
        </row>
        <row r="954">
          <cell r="A954">
            <v>26107</v>
          </cell>
        </row>
        <row r="955">
          <cell r="A955">
            <v>26051</v>
          </cell>
        </row>
        <row r="956">
          <cell r="A956">
            <v>25886</v>
          </cell>
        </row>
        <row r="957">
          <cell r="A957">
            <v>25915</v>
          </cell>
        </row>
        <row r="958">
          <cell r="A958">
            <v>25910</v>
          </cell>
        </row>
        <row r="959">
          <cell r="A959">
            <v>26007</v>
          </cell>
        </row>
        <row r="960">
          <cell r="A960">
            <v>26122</v>
          </cell>
        </row>
        <row r="961">
          <cell r="A961">
            <v>26008</v>
          </cell>
        </row>
        <row r="962">
          <cell r="A962">
            <v>26146</v>
          </cell>
        </row>
        <row r="963">
          <cell r="A963">
            <v>25756</v>
          </cell>
        </row>
        <row r="964">
          <cell r="A964">
            <v>25960</v>
          </cell>
        </row>
        <row r="965">
          <cell r="A965">
            <v>26117</v>
          </cell>
        </row>
        <row r="966">
          <cell r="A966">
            <v>25861</v>
          </cell>
        </row>
        <row r="967">
          <cell r="A967">
            <v>26024</v>
          </cell>
        </row>
        <row r="968">
          <cell r="A968">
            <v>26143</v>
          </cell>
        </row>
        <row r="969">
          <cell r="A969">
            <v>26148</v>
          </cell>
        </row>
        <row r="970">
          <cell r="A970">
            <v>27401</v>
          </cell>
        </row>
        <row r="971">
          <cell r="A971">
            <v>27403</v>
          </cell>
        </row>
        <row r="972">
          <cell r="A972">
            <v>26056</v>
          </cell>
        </row>
        <row r="973">
          <cell r="A973">
            <v>25762</v>
          </cell>
        </row>
        <row r="974">
          <cell r="A974">
            <v>25950</v>
          </cell>
        </row>
        <row r="975">
          <cell r="A975">
            <v>25883</v>
          </cell>
        </row>
        <row r="976">
          <cell r="A976">
            <v>25884</v>
          </cell>
        </row>
        <row r="977">
          <cell r="A977">
            <v>26114</v>
          </cell>
        </row>
        <row r="978">
          <cell r="A978">
            <v>25870</v>
          </cell>
        </row>
        <row r="979">
          <cell r="A979">
            <v>25906</v>
          </cell>
        </row>
        <row r="980">
          <cell r="A980">
            <v>26129</v>
          </cell>
        </row>
        <row r="981">
          <cell r="A981">
            <v>26002</v>
          </cell>
        </row>
        <row r="982">
          <cell r="A982">
            <v>25954</v>
          </cell>
        </row>
        <row r="983">
          <cell r="A983">
            <v>26016</v>
          </cell>
        </row>
        <row r="984">
          <cell r="A984">
            <v>26012</v>
          </cell>
        </row>
        <row r="985">
          <cell r="A985">
            <v>26015</v>
          </cell>
        </row>
        <row r="986">
          <cell r="A986">
            <v>26025</v>
          </cell>
        </row>
        <row r="987">
          <cell r="A987">
            <v>26150</v>
          </cell>
        </row>
        <row r="988">
          <cell r="A988">
            <v>26057</v>
          </cell>
        </row>
        <row r="989">
          <cell r="A989">
            <v>25913</v>
          </cell>
        </row>
        <row r="990">
          <cell r="A990">
            <v>26141</v>
          </cell>
        </row>
        <row r="991">
          <cell r="A991">
            <v>26026</v>
          </cell>
        </row>
        <row r="992">
          <cell r="A992">
            <v>26137</v>
          </cell>
        </row>
        <row r="993">
          <cell r="A993">
            <v>26138</v>
          </cell>
        </row>
        <row r="994">
          <cell r="A994">
            <v>26142</v>
          </cell>
        </row>
        <row r="995">
          <cell r="A995">
            <v>26118</v>
          </cell>
        </row>
        <row r="996">
          <cell r="A996">
            <v>26116</v>
          </cell>
        </row>
        <row r="997">
          <cell r="A997">
            <v>25874</v>
          </cell>
        </row>
        <row r="998">
          <cell r="A998">
            <v>26201</v>
          </cell>
        </row>
        <row r="999">
          <cell r="A999">
            <v>26203</v>
          </cell>
        </row>
        <row r="1000">
          <cell r="A1000">
            <v>26014</v>
          </cell>
        </row>
        <row r="1001">
          <cell r="A1001">
            <v>25872</v>
          </cell>
        </row>
        <row r="1002">
          <cell r="A1002">
            <v>25885</v>
          </cell>
        </row>
        <row r="1003">
          <cell r="A1003">
            <v>26204</v>
          </cell>
        </row>
        <row r="1004">
          <cell r="A1004">
            <v>26207</v>
          </cell>
        </row>
        <row r="1005">
          <cell r="A1005">
            <v>25802</v>
          </cell>
        </row>
        <row r="1006">
          <cell r="A1006">
            <v>25958</v>
          </cell>
        </row>
        <row r="1007">
          <cell r="A1007">
            <v>25953</v>
          </cell>
        </row>
        <row r="1008">
          <cell r="A1008">
            <v>26209</v>
          </cell>
        </row>
        <row r="1009">
          <cell r="A1009">
            <v>26208</v>
          </cell>
        </row>
        <row r="1010">
          <cell r="A1010">
            <v>25755</v>
          </cell>
        </row>
        <row r="1011">
          <cell r="A1011">
            <v>26119</v>
          </cell>
        </row>
        <row r="1012">
          <cell r="A1012">
            <v>25875</v>
          </cell>
        </row>
        <row r="1013">
          <cell r="A1013">
            <v>26113</v>
          </cell>
        </row>
        <row r="1014">
          <cell r="A1014">
            <v>26115</v>
          </cell>
        </row>
        <row r="1015">
          <cell r="A1015">
            <v>26132</v>
          </cell>
        </row>
        <row r="1016">
          <cell r="A1016">
            <v>25873</v>
          </cell>
        </row>
        <row r="1017">
          <cell r="A1017">
            <v>25959</v>
          </cell>
        </row>
        <row r="1018">
          <cell r="A1018">
            <v>25909</v>
          </cell>
        </row>
        <row r="1019">
          <cell r="A1019">
            <v>26151</v>
          </cell>
        </row>
        <row r="1020">
          <cell r="A1020">
            <v>26152</v>
          </cell>
        </row>
        <row r="1021">
          <cell r="A1021">
            <v>27250</v>
          </cell>
        </row>
        <row r="1022">
          <cell r="A1022">
            <v>27350</v>
          </cell>
        </row>
        <row r="1023">
          <cell r="A1023">
            <v>27301</v>
          </cell>
        </row>
        <row r="1024">
          <cell r="A1024">
            <v>31766</v>
          </cell>
        </row>
        <row r="1025">
          <cell r="A1025">
            <v>26230</v>
          </cell>
        </row>
        <row r="1026">
          <cell r="A1026">
            <v>26751</v>
          </cell>
        </row>
        <row r="1027">
          <cell r="A1027">
            <v>26218</v>
          </cell>
        </row>
        <row r="1028">
          <cell r="A1028">
            <v>26220</v>
          </cell>
        </row>
        <row r="1029">
          <cell r="A1029">
            <v>26225</v>
          </cell>
        </row>
        <row r="1030">
          <cell r="A1030">
            <v>26224</v>
          </cell>
        </row>
        <row r="1031">
          <cell r="A1031">
            <v>26226</v>
          </cell>
        </row>
        <row r="1032">
          <cell r="A1032">
            <v>26228</v>
          </cell>
        </row>
        <row r="1033">
          <cell r="A1033">
            <v>26221</v>
          </cell>
        </row>
        <row r="1034">
          <cell r="A1034">
            <v>26213</v>
          </cell>
        </row>
        <row r="1035">
          <cell r="A1035">
            <v>26222</v>
          </cell>
        </row>
        <row r="1036">
          <cell r="A1036">
            <v>27407</v>
          </cell>
        </row>
        <row r="1037">
          <cell r="A1037">
            <v>27402</v>
          </cell>
        </row>
        <row r="1038">
          <cell r="A1038">
            <v>27410</v>
          </cell>
        </row>
        <row r="1039">
          <cell r="A1039">
            <v>27405</v>
          </cell>
        </row>
        <row r="1040">
          <cell r="A1040">
            <v>27450</v>
          </cell>
        </row>
        <row r="1041">
          <cell r="A1041">
            <v>27409</v>
          </cell>
        </row>
        <row r="1042">
          <cell r="A1042">
            <v>27412</v>
          </cell>
        </row>
        <row r="1043">
          <cell r="A1043">
            <v>27404</v>
          </cell>
        </row>
        <row r="1044">
          <cell r="A1044">
            <v>27408</v>
          </cell>
        </row>
        <row r="1045">
          <cell r="A1045">
            <v>27411</v>
          </cell>
        </row>
        <row r="1046">
          <cell r="A1046">
            <v>27406</v>
          </cell>
        </row>
        <row r="1047">
          <cell r="A1047">
            <v>26304</v>
          </cell>
        </row>
        <row r="1048">
          <cell r="A1048">
            <v>26319</v>
          </cell>
        </row>
        <row r="1049">
          <cell r="A1049">
            <v>26323</v>
          </cell>
        </row>
        <row r="1050">
          <cell r="A1050">
            <v>26401</v>
          </cell>
        </row>
        <row r="1051">
          <cell r="A1051">
            <v>26303</v>
          </cell>
        </row>
        <row r="1052">
          <cell r="A1052">
            <v>26400</v>
          </cell>
        </row>
        <row r="1053">
          <cell r="A1053">
            <v>26322</v>
          </cell>
        </row>
        <row r="1054">
          <cell r="A1054">
            <v>26402</v>
          </cell>
        </row>
        <row r="1055">
          <cell r="A1055">
            <v>26326</v>
          </cell>
        </row>
        <row r="1056">
          <cell r="A1056">
            <v>26315</v>
          </cell>
        </row>
        <row r="1057">
          <cell r="A1057">
            <v>26301</v>
          </cell>
        </row>
        <row r="1058">
          <cell r="A1058">
            <v>26302</v>
          </cell>
        </row>
        <row r="1059">
          <cell r="A1059">
            <v>26305</v>
          </cell>
        </row>
        <row r="1060">
          <cell r="A1060">
            <v>26318</v>
          </cell>
        </row>
        <row r="1061">
          <cell r="A1061">
            <v>26309</v>
          </cell>
        </row>
        <row r="1062">
          <cell r="A1062">
            <v>26310</v>
          </cell>
        </row>
        <row r="1063">
          <cell r="A1063">
            <v>26311</v>
          </cell>
        </row>
        <row r="1064">
          <cell r="A1064">
            <v>26324</v>
          </cell>
        </row>
        <row r="1065">
          <cell r="A1065">
            <v>26300</v>
          </cell>
        </row>
        <row r="1066">
          <cell r="A1066">
            <v>26325</v>
          </cell>
        </row>
        <row r="1067">
          <cell r="A1067">
            <v>27550</v>
          </cell>
        </row>
        <row r="1068">
          <cell r="A1068">
            <v>25556</v>
          </cell>
        </row>
        <row r="1069">
          <cell r="A1069">
            <v>25606</v>
          </cell>
        </row>
        <row r="1070">
          <cell r="A1070">
            <v>25608</v>
          </cell>
        </row>
        <row r="1071">
          <cell r="A1071">
            <v>25610</v>
          </cell>
        </row>
        <row r="1072">
          <cell r="A1072">
            <v>25600</v>
          </cell>
        </row>
        <row r="1073">
          <cell r="A1073">
            <v>25609</v>
          </cell>
        </row>
        <row r="1074">
          <cell r="A1074">
            <v>25903</v>
          </cell>
        </row>
        <row r="1075">
          <cell r="A1075">
            <v>25617</v>
          </cell>
        </row>
        <row r="1076">
          <cell r="A1076">
            <v>25618</v>
          </cell>
        </row>
        <row r="1077">
          <cell r="A1077">
            <v>25616</v>
          </cell>
        </row>
        <row r="1078">
          <cell r="A1078">
            <v>25605</v>
          </cell>
        </row>
        <row r="1079">
          <cell r="A1079">
            <v>26110</v>
          </cell>
        </row>
        <row r="1080">
          <cell r="A1080">
            <v>25557</v>
          </cell>
        </row>
        <row r="1081">
          <cell r="A1081">
            <v>25554</v>
          </cell>
        </row>
        <row r="1082">
          <cell r="A1082">
            <v>25612</v>
          </cell>
        </row>
        <row r="1083">
          <cell r="A1083">
            <v>25613</v>
          </cell>
        </row>
        <row r="1084">
          <cell r="A1084">
            <v>25614</v>
          </cell>
        </row>
        <row r="1085">
          <cell r="A1085">
            <v>25602</v>
          </cell>
        </row>
        <row r="1086">
          <cell r="A1086">
            <v>25709</v>
          </cell>
        </row>
        <row r="1087">
          <cell r="A1087">
            <v>26355</v>
          </cell>
        </row>
        <row r="1088">
          <cell r="A1088">
            <v>26500</v>
          </cell>
        </row>
        <row r="1089">
          <cell r="A1089">
            <v>26354</v>
          </cell>
        </row>
        <row r="1090">
          <cell r="A1090">
            <v>26464</v>
          </cell>
        </row>
        <row r="1091">
          <cell r="A1091">
            <v>26503</v>
          </cell>
        </row>
        <row r="1092">
          <cell r="A1092">
            <v>26551</v>
          </cell>
        </row>
        <row r="1093">
          <cell r="A1093">
            <v>26700</v>
          </cell>
        </row>
        <row r="1094">
          <cell r="A1094">
            <v>26106</v>
          </cell>
        </row>
        <row r="1095">
          <cell r="A1095">
            <v>26123</v>
          </cell>
        </row>
        <row r="1096">
          <cell r="A1096">
            <v>26219</v>
          </cell>
        </row>
        <row r="1097">
          <cell r="A1097">
            <v>26404</v>
          </cell>
        </row>
        <row r="1098">
          <cell r="A1098">
            <v>26307</v>
          </cell>
        </row>
        <row r="1099">
          <cell r="A1099">
            <v>26403</v>
          </cell>
        </row>
        <row r="1100">
          <cell r="A1100">
            <v>26306</v>
          </cell>
        </row>
        <row r="1101">
          <cell r="A1101">
            <v>26313</v>
          </cell>
        </row>
        <row r="1102">
          <cell r="A1102">
            <v>26312</v>
          </cell>
        </row>
        <row r="1103">
          <cell r="A1103">
            <v>26314</v>
          </cell>
        </row>
        <row r="1104">
          <cell r="A1104">
            <v>25887</v>
          </cell>
        </row>
        <row r="1105">
          <cell r="A1105">
            <v>25854</v>
          </cell>
        </row>
        <row r="1106">
          <cell r="A1106">
            <v>25603</v>
          </cell>
        </row>
        <row r="1107">
          <cell r="A1107">
            <v>26454</v>
          </cell>
        </row>
        <row r="1108">
          <cell r="A1108">
            <v>26357</v>
          </cell>
        </row>
        <row r="1109">
          <cell r="A1109">
            <v>26504</v>
          </cell>
        </row>
        <row r="1110">
          <cell r="A1110">
            <v>26461</v>
          </cell>
        </row>
        <row r="1111">
          <cell r="A1111">
            <v>26459</v>
          </cell>
        </row>
        <row r="1112">
          <cell r="A1112">
            <v>26450</v>
          </cell>
        </row>
        <row r="1113">
          <cell r="A1113">
            <v>26356</v>
          </cell>
        </row>
        <row r="1114">
          <cell r="A1114">
            <v>26457</v>
          </cell>
        </row>
        <row r="1115">
          <cell r="A1115">
            <v>26353</v>
          </cell>
        </row>
        <row r="1116">
          <cell r="A1116">
            <v>26550</v>
          </cell>
        </row>
        <row r="1117">
          <cell r="A1117">
            <v>26701</v>
          </cell>
        </row>
        <row r="1118">
          <cell r="A1118">
            <v>26650</v>
          </cell>
        </row>
        <row r="1119">
          <cell r="A1119">
            <v>26352</v>
          </cell>
        </row>
        <row r="1120">
          <cell r="A1120">
            <v>26456</v>
          </cell>
        </row>
        <row r="1121">
          <cell r="A1121">
            <v>26600</v>
          </cell>
        </row>
        <row r="1122">
          <cell r="A1122">
            <v>26501</v>
          </cell>
        </row>
        <row r="1123">
          <cell r="A1123">
            <v>26462</v>
          </cell>
        </row>
        <row r="1124">
          <cell r="A1124">
            <v>27864</v>
          </cell>
        </row>
        <row r="1125">
          <cell r="A1125">
            <v>27862</v>
          </cell>
        </row>
        <row r="1126">
          <cell r="A1126">
            <v>27863</v>
          </cell>
        </row>
        <row r="1127">
          <cell r="A1127">
            <v>27701</v>
          </cell>
        </row>
        <row r="1128">
          <cell r="A1128">
            <v>26750</v>
          </cell>
        </row>
        <row r="1129">
          <cell r="A1129">
            <v>31000</v>
          </cell>
        </row>
        <row r="1130">
          <cell r="A1130">
            <v>27905</v>
          </cell>
        </row>
        <row r="1131">
          <cell r="A1131">
            <v>27906</v>
          </cell>
        </row>
        <row r="1132">
          <cell r="A1132">
            <v>27902</v>
          </cell>
        </row>
        <row r="1133">
          <cell r="A1133">
            <v>27868</v>
          </cell>
        </row>
        <row r="1134">
          <cell r="A1134">
            <v>27854</v>
          </cell>
        </row>
        <row r="1135">
          <cell r="A1135">
            <v>27853</v>
          </cell>
        </row>
        <row r="1136">
          <cell r="A1136">
            <v>27865</v>
          </cell>
        </row>
        <row r="1137">
          <cell r="A1137">
            <v>27855</v>
          </cell>
        </row>
        <row r="1138">
          <cell r="A1138">
            <v>27750</v>
          </cell>
        </row>
        <row r="1139">
          <cell r="A1139">
            <v>27858</v>
          </cell>
        </row>
        <row r="1140">
          <cell r="A1140">
            <v>27851</v>
          </cell>
        </row>
        <row r="1141">
          <cell r="A1141">
            <v>27852</v>
          </cell>
        </row>
        <row r="1142">
          <cell r="A1142">
            <v>27856</v>
          </cell>
        </row>
        <row r="1143">
          <cell r="A1143">
            <v>27901</v>
          </cell>
        </row>
        <row r="1144">
          <cell r="A1144">
            <v>27857</v>
          </cell>
        </row>
        <row r="1145">
          <cell r="A1145">
            <v>27800</v>
          </cell>
        </row>
        <row r="1146">
          <cell r="A1146">
            <v>26901</v>
          </cell>
        </row>
        <row r="1147">
          <cell r="A1147">
            <v>27000</v>
          </cell>
        </row>
        <row r="1148">
          <cell r="A1148">
            <v>27951</v>
          </cell>
        </row>
        <row r="1149">
          <cell r="A1149">
            <v>28150</v>
          </cell>
        </row>
        <row r="1150">
          <cell r="A1150">
            <v>28251</v>
          </cell>
        </row>
        <row r="1151">
          <cell r="A1151">
            <v>30350</v>
          </cell>
        </row>
        <row r="1152">
          <cell r="A1152">
            <v>28252</v>
          </cell>
        </row>
        <row r="1153">
          <cell r="A1153">
            <v>107501</v>
          </cell>
        </row>
        <row r="1154">
          <cell r="A1154">
            <v>28550</v>
          </cell>
        </row>
        <row r="1155">
          <cell r="A1155">
            <v>29252</v>
          </cell>
        </row>
        <row r="1156">
          <cell r="A1156">
            <v>29302</v>
          </cell>
        </row>
        <row r="1157">
          <cell r="A1157">
            <v>29303</v>
          </cell>
        </row>
        <row r="1158">
          <cell r="A1158">
            <v>29304</v>
          </cell>
        </row>
        <row r="1159">
          <cell r="A1159">
            <v>101393</v>
          </cell>
        </row>
        <row r="1160">
          <cell r="A1160">
            <v>28350</v>
          </cell>
        </row>
        <row r="1161">
          <cell r="A1161">
            <v>28354</v>
          </cell>
        </row>
        <row r="1162">
          <cell r="A1162">
            <v>28355</v>
          </cell>
        </row>
        <row r="1163">
          <cell r="A1163">
            <v>29401</v>
          </cell>
        </row>
        <row r="1164">
          <cell r="A1164">
            <v>28900</v>
          </cell>
        </row>
        <row r="1165">
          <cell r="A1165">
            <v>28605</v>
          </cell>
        </row>
        <row r="1166">
          <cell r="A1166">
            <v>28500</v>
          </cell>
        </row>
        <row r="1167">
          <cell r="A1167">
            <v>101389</v>
          </cell>
        </row>
        <row r="1168">
          <cell r="A1168">
            <v>101395</v>
          </cell>
        </row>
        <row r="1169">
          <cell r="A1169">
            <v>30554</v>
          </cell>
        </row>
        <row r="1170">
          <cell r="A1170">
            <v>29952</v>
          </cell>
        </row>
        <row r="1171">
          <cell r="A1171">
            <v>30558</v>
          </cell>
        </row>
        <row r="1172">
          <cell r="A1172">
            <v>31054</v>
          </cell>
        </row>
        <row r="1173">
          <cell r="A1173">
            <v>29850</v>
          </cell>
        </row>
        <row r="1174">
          <cell r="A1174">
            <v>29600</v>
          </cell>
        </row>
        <row r="1175">
          <cell r="A1175">
            <v>29701</v>
          </cell>
        </row>
        <row r="1176">
          <cell r="A1176">
            <v>31752</v>
          </cell>
        </row>
        <row r="1177">
          <cell r="A1177">
            <v>29700</v>
          </cell>
        </row>
        <row r="1178">
          <cell r="A1178">
            <v>30560</v>
          </cell>
        </row>
        <row r="1179">
          <cell r="A1179">
            <v>30651</v>
          </cell>
        </row>
        <row r="1180">
          <cell r="A1180">
            <v>30556</v>
          </cell>
        </row>
        <row r="1181">
          <cell r="A1181">
            <v>30555</v>
          </cell>
        </row>
        <row r="1182">
          <cell r="A1182">
            <v>30051</v>
          </cell>
        </row>
        <row r="1183">
          <cell r="A1183">
            <v>29951</v>
          </cell>
        </row>
        <row r="1184">
          <cell r="A1184">
            <v>30559</v>
          </cell>
        </row>
        <row r="1185">
          <cell r="A1185">
            <v>30561</v>
          </cell>
        </row>
        <row r="1186">
          <cell r="A1186">
            <v>31050</v>
          </cell>
        </row>
        <row r="1187">
          <cell r="A1187">
            <v>26451</v>
          </cell>
        </row>
        <row r="1188">
          <cell r="A1188">
            <v>26452</v>
          </cell>
        </row>
        <row r="1189">
          <cell r="A1189">
            <v>26358</v>
          </cell>
        </row>
        <row r="1190">
          <cell r="A1190">
            <v>26463</v>
          </cell>
        </row>
        <row r="1191">
          <cell r="A1191">
            <v>26502</v>
          </cell>
        </row>
        <row r="1192">
          <cell r="A1192">
            <v>26458</v>
          </cell>
        </row>
        <row r="1193">
          <cell r="A1193">
            <v>26460</v>
          </cell>
        </row>
        <row r="1194">
          <cell r="A1194">
            <v>27700</v>
          </cell>
        </row>
        <row r="1195">
          <cell r="A1195">
            <v>27907</v>
          </cell>
        </row>
        <row r="1196">
          <cell r="A1196">
            <v>27867</v>
          </cell>
        </row>
        <row r="1197">
          <cell r="A1197">
            <v>27861</v>
          </cell>
        </row>
        <row r="1198">
          <cell r="A1198">
            <v>27866</v>
          </cell>
        </row>
        <row r="1199">
          <cell r="A1199">
            <v>27859</v>
          </cell>
        </row>
        <row r="1200">
          <cell r="A1200">
            <v>27860</v>
          </cell>
        </row>
        <row r="1201">
          <cell r="A1201">
            <v>29451</v>
          </cell>
        </row>
        <row r="1202">
          <cell r="A1202">
            <v>28950</v>
          </cell>
        </row>
        <row r="1203">
          <cell r="A1203">
            <v>28604</v>
          </cell>
        </row>
        <row r="1204">
          <cell r="A1204">
            <v>29750</v>
          </cell>
        </row>
        <row r="1205">
          <cell r="A1205">
            <v>30600</v>
          </cell>
        </row>
        <row r="1206">
          <cell r="A1206">
            <v>30251</v>
          </cell>
        </row>
        <row r="1207">
          <cell r="A1207">
            <v>31800</v>
          </cell>
        </row>
        <row r="1208">
          <cell r="A1208">
            <v>30551</v>
          </cell>
        </row>
        <row r="1209">
          <cell r="A1209">
            <v>30552</v>
          </cell>
        </row>
        <row r="1210">
          <cell r="A1210">
            <v>30553</v>
          </cell>
        </row>
        <row r="1211">
          <cell r="A1211">
            <v>30557</v>
          </cell>
        </row>
        <row r="1212">
          <cell r="A1212">
            <v>31655</v>
          </cell>
        </row>
        <row r="1213">
          <cell r="A1213">
            <v>30100</v>
          </cell>
        </row>
        <row r="1214">
          <cell r="A1214">
            <v>30550</v>
          </cell>
        </row>
        <row r="1215">
          <cell r="A1215">
            <v>30562</v>
          </cell>
        </row>
        <row r="1216">
          <cell r="A1216">
            <v>30052</v>
          </cell>
        </row>
        <row r="1217">
          <cell r="A1217">
            <v>30401</v>
          </cell>
        </row>
        <row r="1218">
          <cell r="A1218">
            <v>30101</v>
          </cell>
        </row>
        <row r="1219">
          <cell r="A1219">
            <v>29950</v>
          </cell>
        </row>
        <row r="1220">
          <cell r="A1220">
            <v>30400</v>
          </cell>
        </row>
        <row r="1221">
          <cell r="A1221">
            <v>31539</v>
          </cell>
        </row>
        <row r="1222">
          <cell r="A1222">
            <v>31546</v>
          </cell>
        </row>
        <row r="1223">
          <cell r="A1223">
            <v>31545</v>
          </cell>
        </row>
        <row r="1224">
          <cell r="A1224">
            <v>31497</v>
          </cell>
        </row>
        <row r="1225">
          <cell r="A1225">
            <v>31521</v>
          </cell>
        </row>
        <row r="1226">
          <cell r="A1226">
            <v>31476</v>
          </cell>
        </row>
        <row r="1227">
          <cell r="A1227">
            <v>31537</v>
          </cell>
        </row>
        <row r="1228">
          <cell r="A1228">
            <v>31544</v>
          </cell>
        </row>
        <row r="1229">
          <cell r="A1229">
            <v>31547</v>
          </cell>
        </row>
        <row r="1230">
          <cell r="A1230">
            <v>31458</v>
          </cell>
        </row>
        <row r="1231">
          <cell r="A1231">
            <v>31462</v>
          </cell>
        </row>
        <row r="1232">
          <cell r="A1232">
            <v>31504</v>
          </cell>
        </row>
        <row r="1233">
          <cell r="A1233">
            <v>31522</v>
          </cell>
        </row>
        <row r="1234">
          <cell r="A1234">
            <v>31524</v>
          </cell>
        </row>
        <row r="1235">
          <cell r="A1235">
            <v>31527</v>
          </cell>
        </row>
        <row r="1236">
          <cell r="A1236">
            <v>31528</v>
          </cell>
        </row>
        <row r="1237">
          <cell r="A1237">
            <v>31529</v>
          </cell>
        </row>
        <row r="1238">
          <cell r="A1238">
            <v>31542</v>
          </cell>
        </row>
        <row r="1239">
          <cell r="A1239">
            <v>31555</v>
          </cell>
        </row>
        <row r="1240">
          <cell r="A1240">
            <v>31483</v>
          </cell>
        </row>
        <row r="1241">
          <cell r="A1241">
            <v>31472</v>
          </cell>
        </row>
        <row r="1242">
          <cell r="A1242">
            <v>31495</v>
          </cell>
        </row>
        <row r="1243">
          <cell r="A1243">
            <v>31508</v>
          </cell>
        </row>
        <row r="1244">
          <cell r="A1244">
            <v>31481</v>
          </cell>
        </row>
        <row r="1245">
          <cell r="A1245">
            <v>31416</v>
          </cell>
        </row>
        <row r="1246">
          <cell r="A1246">
            <v>31412</v>
          </cell>
        </row>
        <row r="1247">
          <cell r="A1247">
            <v>31449</v>
          </cell>
        </row>
        <row r="1248">
          <cell r="A1248">
            <v>31413</v>
          </cell>
        </row>
        <row r="1249">
          <cell r="A1249">
            <v>31467</v>
          </cell>
        </row>
        <row r="1250">
          <cell r="A1250">
            <v>31511</v>
          </cell>
        </row>
        <row r="1251">
          <cell r="A1251">
            <v>31479</v>
          </cell>
        </row>
        <row r="1252">
          <cell r="A1252">
            <v>31491</v>
          </cell>
        </row>
        <row r="1253">
          <cell r="A1253">
            <v>31496</v>
          </cell>
        </row>
        <row r="1254">
          <cell r="A1254">
            <v>32301</v>
          </cell>
        </row>
        <row r="1255">
          <cell r="A1255">
            <v>31448</v>
          </cell>
        </row>
        <row r="1256">
          <cell r="A1256">
            <v>31439</v>
          </cell>
        </row>
        <row r="1257">
          <cell r="A1257">
            <v>31484</v>
          </cell>
        </row>
        <row r="1258">
          <cell r="A1258">
            <v>31489</v>
          </cell>
        </row>
        <row r="1259">
          <cell r="A1259">
            <v>31429</v>
          </cell>
        </row>
        <row r="1260">
          <cell r="A1260">
            <v>31519</v>
          </cell>
        </row>
        <row r="1261">
          <cell r="A1261">
            <v>31456</v>
          </cell>
        </row>
        <row r="1262">
          <cell r="A1262">
            <v>31490</v>
          </cell>
        </row>
        <row r="1263">
          <cell r="A1263">
            <v>31473</v>
          </cell>
        </row>
        <row r="1264">
          <cell r="A1264">
            <v>31477</v>
          </cell>
        </row>
        <row r="1265">
          <cell r="A1265">
            <v>31457</v>
          </cell>
        </row>
        <row r="1266">
          <cell r="A1266">
            <v>31482</v>
          </cell>
        </row>
        <row r="1267">
          <cell r="A1267">
            <v>31507</v>
          </cell>
        </row>
        <row r="1268">
          <cell r="A1268">
            <v>31535</v>
          </cell>
        </row>
        <row r="1269">
          <cell r="A1269">
            <v>31510</v>
          </cell>
        </row>
        <row r="1270">
          <cell r="A1270">
            <v>31534</v>
          </cell>
        </row>
        <row r="1271">
          <cell r="A1271">
            <v>31556</v>
          </cell>
        </row>
        <row r="1272">
          <cell r="A1272">
            <v>31532</v>
          </cell>
        </row>
        <row r="1273">
          <cell r="A1273">
            <v>31513</v>
          </cell>
        </row>
        <row r="1274">
          <cell r="A1274">
            <v>31487</v>
          </cell>
        </row>
        <row r="1275">
          <cell r="A1275">
            <v>31566</v>
          </cell>
        </row>
        <row r="1276">
          <cell r="A1276">
            <v>31567</v>
          </cell>
        </row>
        <row r="1277">
          <cell r="A1277">
            <v>31531</v>
          </cell>
        </row>
        <row r="1278">
          <cell r="A1278">
            <v>31475</v>
          </cell>
        </row>
        <row r="1279">
          <cell r="A1279">
            <v>31499</v>
          </cell>
        </row>
        <row r="1280">
          <cell r="A1280">
            <v>31478</v>
          </cell>
        </row>
        <row r="1281">
          <cell r="A1281">
            <v>31568</v>
          </cell>
        </row>
        <row r="1282">
          <cell r="A1282">
            <v>31570</v>
          </cell>
        </row>
        <row r="1283">
          <cell r="A1283">
            <v>31569</v>
          </cell>
        </row>
        <row r="1284">
          <cell r="A1284">
            <v>31505</v>
          </cell>
        </row>
        <row r="1285">
          <cell r="A1285">
            <v>31533</v>
          </cell>
        </row>
        <row r="1286">
          <cell r="A1286">
            <v>31488</v>
          </cell>
        </row>
        <row r="1287">
          <cell r="A1287">
            <v>31543</v>
          </cell>
        </row>
        <row r="1288">
          <cell r="A1288">
            <v>31576</v>
          </cell>
        </row>
        <row r="1289">
          <cell r="A1289">
            <v>31573</v>
          </cell>
        </row>
        <row r="1290">
          <cell r="A1290">
            <v>31356</v>
          </cell>
        </row>
        <row r="1291">
          <cell r="A1291">
            <v>31401</v>
          </cell>
        </row>
        <row r="1292">
          <cell r="A1292">
            <v>31350</v>
          </cell>
        </row>
        <row r="1293">
          <cell r="A1293">
            <v>31400</v>
          </cell>
        </row>
        <row r="1294">
          <cell r="A1294">
            <v>31353</v>
          </cell>
        </row>
        <row r="1295">
          <cell r="A1295">
            <v>31355</v>
          </cell>
        </row>
        <row r="1296">
          <cell r="A1296">
            <v>31402</v>
          </cell>
        </row>
        <row r="1297">
          <cell r="A1297">
            <v>31689</v>
          </cell>
        </row>
        <row r="1298">
          <cell r="A1298">
            <v>31659</v>
          </cell>
        </row>
        <row r="1299">
          <cell r="A1299">
            <v>31650</v>
          </cell>
        </row>
        <row r="1300">
          <cell r="A1300">
            <v>31652</v>
          </cell>
        </row>
        <row r="1301">
          <cell r="A1301">
            <v>31592</v>
          </cell>
        </row>
        <row r="1302">
          <cell r="A1302">
            <v>30054</v>
          </cell>
        </row>
        <row r="1303">
          <cell r="A1303">
            <v>31415</v>
          </cell>
        </row>
        <row r="1304">
          <cell r="A1304">
            <v>31460</v>
          </cell>
        </row>
        <row r="1305">
          <cell r="A1305">
            <v>31485</v>
          </cell>
        </row>
        <row r="1306">
          <cell r="A1306">
            <v>31598</v>
          </cell>
        </row>
        <row r="1307">
          <cell r="A1307">
            <v>31594</v>
          </cell>
        </row>
        <row r="1308">
          <cell r="A1308">
            <v>31596</v>
          </cell>
        </row>
        <row r="1309">
          <cell r="A1309">
            <v>31590</v>
          </cell>
        </row>
        <row r="1310">
          <cell r="A1310">
            <v>31589</v>
          </cell>
        </row>
        <row r="1311">
          <cell r="A1311">
            <v>31653</v>
          </cell>
        </row>
        <row r="1312">
          <cell r="A1312">
            <v>31671</v>
          </cell>
        </row>
        <row r="1313">
          <cell r="A1313">
            <v>31666</v>
          </cell>
        </row>
        <row r="1314">
          <cell r="A1314">
            <v>31654</v>
          </cell>
        </row>
        <row r="1315">
          <cell r="A1315">
            <v>31668</v>
          </cell>
        </row>
        <row r="1316">
          <cell r="A1316">
            <v>31669</v>
          </cell>
        </row>
        <row r="1317">
          <cell r="A1317">
            <v>31665</v>
          </cell>
        </row>
        <row r="1318">
          <cell r="A1318">
            <v>31595</v>
          </cell>
        </row>
        <row r="1319">
          <cell r="A1319">
            <v>31587</v>
          </cell>
        </row>
        <row r="1320">
          <cell r="A1320">
            <v>31588</v>
          </cell>
        </row>
        <row r="1321">
          <cell r="A1321">
            <v>31591</v>
          </cell>
        </row>
        <row r="1322">
          <cell r="A1322">
            <v>31593</v>
          </cell>
        </row>
        <row r="1323">
          <cell r="A1323">
            <v>31599</v>
          </cell>
        </row>
        <row r="1324">
          <cell r="A1324">
            <v>31597</v>
          </cell>
        </row>
        <row r="1325">
          <cell r="A1325">
            <v>31600</v>
          </cell>
        </row>
        <row r="1326">
          <cell r="A1326">
            <v>31601</v>
          </cell>
        </row>
        <row r="1327">
          <cell r="A1327">
            <v>31698</v>
          </cell>
        </row>
        <row r="1328">
          <cell r="A1328">
            <v>31301</v>
          </cell>
        </row>
        <row r="1329">
          <cell r="A1329">
            <v>31351</v>
          </cell>
        </row>
        <row r="1330">
          <cell r="A1330">
            <v>31053</v>
          </cell>
        </row>
        <row r="1331">
          <cell r="A1331">
            <v>31776</v>
          </cell>
        </row>
        <row r="1332">
          <cell r="A1332">
            <v>31052</v>
          </cell>
        </row>
        <row r="1333">
          <cell r="A1333">
            <v>31211</v>
          </cell>
        </row>
        <row r="1334">
          <cell r="A1334">
            <v>31403</v>
          </cell>
        </row>
        <row r="1335">
          <cell r="A1335">
            <v>31203</v>
          </cell>
        </row>
        <row r="1336">
          <cell r="A1336">
            <v>31210</v>
          </cell>
        </row>
        <row r="1337">
          <cell r="A1337">
            <v>31352</v>
          </cell>
        </row>
        <row r="1338">
          <cell r="A1338">
            <v>122491</v>
          </cell>
        </row>
        <row r="1339">
          <cell r="A1339">
            <v>31492</v>
          </cell>
        </row>
        <row r="1340">
          <cell r="A1340">
            <v>30950</v>
          </cell>
        </row>
        <row r="1341">
          <cell r="A1341">
            <v>31102</v>
          </cell>
        </row>
        <row r="1342">
          <cell r="A1342">
            <v>31055</v>
          </cell>
        </row>
        <row r="1343">
          <cell r="A1343">
            <v>30951</v>
          </cell>
        </row>
        <row r="1344">
          <cell r="A1344">
            <v>31250</v>
          </cell>
        </row>
        <row r="1345">
          <cell r="A1345">
            <v>31200</v>
          </cell>
        </row>
        <row r="1346">
          <cell r="A1346">
            <v>31772</v>
          </cell>
        </row>
        <row r="1347">
          <cell r="A1347">
            <v>31770</v>
          </cell>
        </row>
        <row r="1348">
          <cell r="A1348">
            <v>31750</v>
          </cell>
        </row>
        <row r="1349">
          <cell r="A1349">
            <v>31753</v>
          </cell>
        </row>
        <row r="1350">
          <cell r="A1350">
            <v>31758</v>
          </cell>
        </row>
        <row r="1351">
          <cell r="A1351">
            <v>31754</v>
          </cell>
        </row>
        <row r="1352">
          <cell r="A1352">
            <v>31767</v>
          </cell>
        </row>
        <row r="1353">
          <cell r="A1353">
            <v>31764</v>
          </cell>
        </row>
        <row r="1354">
          <cell r="A1354">
            <v>31774</v>
          </cell>
        </row>
        <row r="1355">
          <cell r="A1355">
            <v>31775</v>
          </cell>
        </row>
        <row r="1356">
          <cell r="A1356">
            <v>31768</v>
          </cell>
        </row>
        <row r="1357">
          <cell r="A1357">
            <v>31404</v>
          </cell>
        </row>
        <row r="1358">
          <cell r="A1358">
            <v>31406</v>
          </cell>
        </row>
        <row r="1359">
          <cell r="A1359">
            <v>31150</v>
          </cell>
        </row>
        <row r="1360">
          <cell r="A1360">
            <v>31811</v>
          </cell>
        </row>
        <row r="1361">
          <cell r="A1361">
            <v>31656</v>
          </cell>
        </row>
        <row r="1362">
          <cell r="A1362">
            <v>31205</v>
          </cell>
        </row>
        <row r="1363">
          <cell r="A1363">
            <v>31201</v>
          </cell>
        </row>
        <row r="1364">
          <cell r="A1364">
            <v>31405</v>
          </cell>
        </row>
        <row r="1365">
          <cell r="A1365">
            <v>31813</v>
          </cell>
        </row>
        <row r="1366">
          <cell r="A1366">
            <v>31788</v>
          </cell>
        </row>
        <row r="1367">
          <cell r="A1367">
            <v>32058</v>
          </cell>
        </row>
        <row r="1368">
          <cell r="A1368">
            <v>32150</v>
          </cell>
        </row>
        <row r="1369">
          <cell r="A1369">
            <v>31807</v>
          </cell>
        </row>
        <row r="1370">
          <cell r="A1370">
            <v>32053</v>
          </cell>
        </row>
        <row r="1371">
          <cell r="A1371">
            <v>31784</v>
          </cell>
        </row>
        <row r="1372">
          <cell r="A1372">
            <v>30250</v>
          </cell>
        </row>
        <row r="1373">
          <cell r="A1373">
            <v>29301</v>
          </cell>
        </row>
        <row r="1374">
          <cell r="A1374">
            <v>29050</v>
          </cell>
        </row>
        <row r="1375">
          <cell r="A1375">
            <v>30200</v>
          </cell>
        </row>
        <row r="1376">
          <cell r="A1376">
            <v>29602</v>
          </cell>
        </row>
        <row r="1377">
          <cell r="A1377">
            <v>30751</v>
          </cell>
        </row>
        <row r="1378">
          <cell r="A1378">
            <v>29151</v>
          </cell>
        </row>
        <row r="1379">
          <cell r="A1379">
            <v>32055</v>
          </cell>
        </row>
        <row r="1380">
          <cell r="A1380">
            <v>32503</v>
          </cell>
        </row>
        <row r="1381">
          <cell r="A1381">
            <v>31783</v>
          </cell>
        </row>
        <row r="1382">
          <cell r="A1382">
            <v>31782</v>
          </cell>
        </row>
        <row r="1383">
          <cell r="A1383">
            <v>32064</v>
          </cell>
        </row>
        <row r="1384">
          <cell r="A1384">
            <v>31789</v>
          </cell>
        </row>
        <row r="1385">
          <cell r="A1385">
            <v>32551</v>
          </cell>
        </row>
        <row r="1386">
          <cell r="A1386">
            <v>32056</v>
          </cell>
        </row>
        <row r="1387">
          <cell r="A1387">
            <v>32452</v>
          </cell>
        </row>
        <row r="1388">
          <cell r="A1388">
            <v>32102</v>
          </cell>
        </row>
        <row r="1389">
          <cell r="A1389">
            <v>31814</v>
          </cell>
        </row>
        <row r="1390">
          <cell r="A1390">
            <v>32501</v>
          </cell>
        </row>
        <row r="1391">
          <cell r="A1391">
            <v>31815</v>
          </cell>
        </row>
        <row r="1392">
          <cell r="A1392">
            <v>31816</v>
          </cell>
        </row>
        <row r="1393">
          <cell r="A1393">
            <v>31786</v>
          </cell>
        </row>
        <row r="1394">
          <cell r="A1394">
            <v>31790</v>
          </cell>
        </row>
        <row r="1395">
          <cell r="A1395">
            <v>31793</v>
          </cell>
        </row>
        <row r="1396">
          <cell r="A1396">
            <v>32100</v>
          </cell>
        </row>
        <row r="1397">
          <cell r="A1397">
            <v>31950</v>
          </cell>
        </row>
        <row r="1398">
          <cell r="A1398">
            <v>31806</v>
          </cell>
        </row>
        <row r="1399">
          <cell r="A1399">
            <v>31812</v>
          </cell>
        </row>
        <row r="1400">
          <cell r="A1400">
            <v>31817</v>
          </cell>
        </row>
        <row r="1401">
          <cell r="A1401">
            <v>32454</v>
          </cell>
        </row>
        <row r="1402">
          <cell r="A1402">
            <v>32152</v>
          </cell>
        </row>
        <row r="1403">
          <cell r="A1403">
            <v>32054</v>
          </cell>
        </row>
        <row r="1404">
          <cell r="A1404">
            <v>32051</v>
          </cell>
        </row>
        <row r="1405">
          <cell r="A1405">
            <v>32700</v>
          </cell>
        </row>
        <row r="1406">
          <cell r="A1406">
            <v>32502</v>
          </cell>
        </row>
        <row r="1407">
          <cell r="A1407">
            <v>32900</v>
          </cell>
        </row>
        <row r="1408">
          <cell r="A1408">
            <v>32800</v>
          </cell>
        </row>
        <row r="1409">
          <cell r="A1409">
            <v>101899</v>
          </cell>
        </row>
        <row r="1410">
          <cell r="A1410">
            <v>33101</v>
          </cell>
        </row>
        <row r="1411">
          <cell r="A1411">
            <v>101905</v>
          </cell>
        </row>
        <row r="1412">
          <cell r="A1412">
            <v>101889</v>
          </cell>
        </row>
        <row r="1413">
          <cell r="A1413">
            <v>101911</v>
          </cell>
        </row>
        <row r="1414">
          <cell r="A1414">
            <v>101917</v>
          </cell>
        </row>
        <row r="1415">
          <cell r="A1415">
            <v>101381</v>
          </cell>
        </row>
        <row r="1416">
          <cell r="A1416">
            <v>101379</v>
          </cell>
        </row>
        <row r="1417">
          <cell r="A1417">
            <v>101383</v>
          </cell>
        </row>
        <row r="1418">
          <cell r="A1418">
            <v>101415</v>
          </cell>
        </row>
        <row r="1419">
          <cell r="A1419">
            <v>109862</v>
          </cell>
        </row>
        <row r="1420">
          <cell r="A1420">
            <v>101919</v>
          </cell>
        </row>
        <row r="1421">
          <cell r="A1421">
            <v>101887</v>
          </cell>
        </row>
        <row r="1422">
          <cell r="A1422">
            <v>101885</v>
          </cell>
        </row>
        <row r="1423">
          <cell r="A1423">
            <v>101399</v>
          </cell>
        </row>
        <row r="1424">
          <cell r="A1424">
            <v>101834</v>
          </cell>
        </row>
        <row r="1425">
          <cell r="A1425">
            <v>101082</v>
          </cell>
        </row>
        <row r="1426">
          <cell r="A1426">
            <v>101413</v>
          </cell>
        </row>
        <row r="1427">
          <cell r="A1427">
            <v>33201</v>
          </cell>
        </row>
        <row r="1428">
          <cell r="A1428">
            <v>106045</v>
          </cell>
        </row>
        <row r="1429">
          <cell r="A1429">
            <v>103191</v>
          </cell>
        </row>
        <row r="1430">
          <cell r="A1430">
            <v>101387</v>
          </cell>
        </row>
        <row r="1431">
          <cell r="A1431">
            <v>101925</v>
          </cell>
        </row>
        <row r="1432">
          <cell r="A1432">
            <v>101923</v>
          </cell>
        </row>
        <row r="1433">
          <cell r="A1433">
            <v>101385</v>
          </cell>
        </row>
        <row r="1434">
          <cell r="A1434">
            <v>101907</v>
          </cell>
        </row>
        <row r="1435">
          <cell r="A1435">
            <v>102053</v>
          </cell>
        </row>
        <row r="1436">
          <cell r="A1436">
            <v>101927</v>
          </cell>
        </row>
        <row r="1437">
          <cell r="A1437">
            <v>101397</v>
          </cell>
        </row>
        <row r="1438">
          <cell r="A1438">
            <v>104659</v>
          </cell>
        </row>
        <row r="1439">
          <cell r="A1439">
            <v>101409</v>
          </cell>
        </row>
        <row r="1440">
          <cell r="A1440">
            <v>100454</v>
          </cell>
        </row>
        <row r="1441">
          <cell r="A1441">
            <v>101407</v>
          </cell>
        </row>
        <row r="1442">
          <cell r="A1442">
            <v>109827</v>
          </cell>
        </row>
        <row r="1443">
          <cell r="A1443">
            <v>112166</v>
          </cell>
        </row>
        <row r="1444">
          <cell r="A1444">
            <v>109881</v>
          </cell>
        </row>
        <row r="1445">
          <cell r="A1445">
            <v>110764</v>
          </cell>
        </row>
        <row r="1446">
          <cell r="A1446">
            <v>111851</v>
          </cell>
        </row>
        <row r="1447">
          <cell r="A1447">
            <v>111814</v>
          </cell>
        </row>
        <row r="1448">
          <cell r="A1448">
            <v>113694</v>
          </cell>
        </row>
        <row r="1449">
          <cell r="A1449">
            <v>113852</v>
          </cell>
        </row>
        <row r="1450">
          <cell r="A1450">
            <v>111380</v>
          </cell>
        </row>
        <row r="1451">
          <cell r="A1451">
            <v>120620</v>
          </cell>
        </row>
        <row r="1452">
          <cell r="A1452">
            <v>109909</v>
          </cell>
        </row>
        <row r="1453">
          <cell r="A1453">
            <v>118169</v>
          </cell>
        </row>
        <row r="1454">
          <cell r="A1454">
            <v>118170</v>
          </cell>
        </row>
        <row r="1455">
          <cell r="A1455">
            <v>118158</v>
          </cell>
        </row>
        <row r="1456">
          <cell r="A1456">
            <v>118167</v>
          </cell>
        </row>
        <row r="1457">
          <cell r="A1457">
            <v>118168</v>
          </cell>
        </row>
        <row r="1458">
          <cell r="A1458">
            <v>118164</v>
          </cell>
        </row>
        <row r="1459">
          <cell r="A1459">
            <v>117619</v>
          </cell>
        </row>
        <row r="1460">
          <cell r="A1460">
            <v>118165</v>
          </cell>
        </row>
        <row r="1461">
          <cell r="A1461">
            <v>117652</v>
          </cell>
        </row>
        <row r="1462">
          <cell r="A1462">
            <v>118166</v>
          </cell>
        </row>
        <row r="1463">
          <cell r="A1463">
            <v>118171</v>
          </cell>
        </row>
        <row r="1464">
          <cell r="A1464">
            <v>118162</v>
          </cell>
        </row>
        <row r="1465">
          <cell r="A1465">
            <v>116602</v>
          </cell>
        </row>
        <row r="1466">
          <cell r="A1466">
            <v>120325</v>
          </cell>
        </row>
        <row r="1467">
          <cell r="A1467">
            <v>126592</v>
          </cell>
        </row>
        <row r="1468">
          <cell r="A1468">
            <v>120147</v>
          </cell>
        </row>
        <row r="1469">
          <cell r="A1469">
            <v>118853</v>
          </cell>
        </row>
        <row r="1470">
          <cell r="A1470">
            <v>119998</v>
          </cell>
        </row>
        <row r="1471">
          <cell r="A1471">
            <v>129784</v>
          </cell>
        </row>
        <row r="1472">
          <cell r="A1472">
            <v>121113</v>
          </cell>
        </row>
        <row r="1473">
          <cell r="A1473">
            <v>123337</v>
          </cell>
        </row>
        <row r="1474">
          <cell r="A1474">
            <v>124868</v>
          </cell>
        </row>
        <row r="1475">
          <cell r="A1475">
            <v>124087</v>
          </cell>
        </row>
        <row r="1476">
          <cell r="A1476">
            <v>124178</v>
          </cell>
        </row>
        <row r="1477">
          <cell r="A1477">
            <v>124214</v>
          </cell>
        </row>
        <row r="1478">
          <cell r="A1478">
            <v>121571</v>
          </cell>
        </row>
        <row r="1479">
          <cell r="A1479">
            <v>124175</v>
          </cell>
        </row>
        <row r="1480">
          <cell r="A1480">
            <v>124176</v>
          </cell>
        </row>
        <row r="1481">
          <cell r="A1481">
            <v>124212</v>
          </cell>
        </row>
        <row r="1482">
          <cell r="A1482">
            <v>125378</v>
          </cell>
        </row>
        <row r="1483">
          <cell r="A1483">
            <v>125427</v>
          </cell>
        </row>
        <row r="1484">
          <cell r="A1484">
            <v>124182</v>
          </cell>
        </row>
        <row r="1485">
          <cell r="A1485">
            <v>125361</v>
          </cell>
        </row>
        <row r="1486">
          <cell r="A1486">
            <v>124210</v>
          </cell>
        </row>
        <row r="1487">
          <cell r="A1487">
            <v>124260</v>
          </cell>
        </row>
        <row r="1488">
          <cell r="A1488">
            <v>124859</v>
          </cell>
        </row>
        <row r="1489">
          <cell r="A1489">
            <v>124954</v>
          </cell>
        </row>
        <row r="1490">
          <cell r="A1490">
            <v>31697</v>
          </cell>
        </row>
        <row r="1491">
          <cell r="A1491">
            <v>31672</v>
          </cell>
        </row>
        <row r="1492">
          <cell r="A1492">
            <v>31673</v>
          </cell>
        </row>
        <row r="1493">
          <cell r="A1493">
            <v>31300</v>
          </cell>
        </row>
        <row r="1494">
          <cell r="A1494">
            <v>32200</v>
          </cell>
        </row>
        <row r="1495">
          <cell r="A1495">
            <v>32050</v>
          </cell>
        </row>
        <row r="1496">
          <cell r="A1496">
            <v>105850</v>
          </cell>
        </row>
        <row r="1497">
          <cell r="A1497">
            <v>101419</v>
          </cell>
        </row>
        <row r="1498">
          <cell r="A1498">
            <v>101391</v>
          </cell>
        </row>
        <row r="1499">
          <cell r="A1499">
            <v>112193</v>
          </cell>
        </row>
        <row r="1500">
          <cell r="A1500">
            <v>111462</v>
          </cell>
        </row>
        <row r="1501">
          <cell r="A1501">
            <v>112212</v>
          </cell>
        </row>
        <row r="1502">
          <cell r="A1502">
            <v>117802</v>
          </cell>
        </row>
        <row r="1503">
          <cell r="A1503">
            <v>120432</v>
          </cell>
        </row>
        <row r="1504">
          <cell r="A1504">
            <v>120625</v>
          </cell>
        </row>
        <row r="1505">
          <cell r="A1505">
            <v>120586</v>
          </cell>
        </row>
        <row r="1506">
          <cell r="A1506">
            <v>125440</v>
          </cell>
        </row>
        <row r="1507">
          <cell r="A1507">
            <v>125446</v>
          </cell>
        </row>
        <row r="1508">
          <cell r="A1508">
            <v>124349</v>
          </cell>
        </row>
        <row r="1509">
          <cell r="A1509">
            <v>124426</v>
          </cell>
        </row>
        <row r="1510">
          <cell r="A1510">
            <v>124184</v>
          </cell>
        </row>
        <row r="1511">
          <cell r="A1511">
            <v>124950</v>
          </cell>
        </row>
        <row r="1512">
          <cell r="A1512">
            <v>127165</v>
          </cell>
        </row>
        <row r="1513">
          <cell r="A1513">
            <v>125262</v>
          </cell>
        </row>
        <row r="1514">
          <cell r="A1514">
            <v>127164</v>
          </cell>
        </row>
        <row r="1515">
          <cell r="A1515">
            <v>124620</v>
          </cell>
        </row>
        <row r="1516">
          <cell r="A1516">
            <v>122883</v>
          </cell>
        </row>
        <row r="1517">
          <cell r="A1517">
            <v>123425</v>
          </cell>
        </row>
        <row r="1518">
          <cell r="A1518">
            <v>124086</v>
          </cell>
        </row>
        <row r="1519">
          <cell r="A1519">
            <v>124126</v>
          </cell>
        </row>
        <row r="1520">
          <cell r="A1520">
            <v>124122</v>
          </cell>
        </row>
        <row r="1521">
          <cell r="A1521">
            <v>124262</v>
          </cell>
        </row>
        <row r="1522">
          <cell r="A1522">
            <v>124152</v>
          </cell>
        </row>
        <row r="1523">
          <cell r="A1523">
            <v>124213</v>
          </cell>
        </row>
        <row r="1524">
          <cell r="A1524">
            <v>124120</v>
          </cell>
        </row>
        <row r="1525">
          <cell r="A1525">
            <v>125388</v>
          </cell>
        </row>
        <row r="1526">
          <cell r="A1526">
            <v>125411</v>
          </cell>
        </row>
        <row r="1527">
          <cell r="A1527">
            <v>125391</v>
          </cell>
        </row>
        <row r="1528">
          <cell r="A1528">
            <v>121365</v>
          </cell>
        </row>
        <row r="1529">
          <cell r="A1529">
            <v>122865</v>
          </cell>
        </row>
        <row r="1530">
          <cell r="A1530">
            <v>122884</v>
          </cell>
        </row>
        <row r="1531">
          <cell r="A1531">
            <v>121934</v>
          </cell>
        </row>
        <row r="1532">
          <cell r="A1532">
            <v>124329</v>
          </cell>
        </row>
        <row r="1533">
          <cell r="A1533">
            <v>124942</v>
          </cell>
        </row>
        <row r="1534">
          <cell r="A1534">
            <v>125413</v>
          </cell>
        </row>
        <row r="1535">
          <cell r="A1535">
            <v>122104</v>
          </cell>
        </row>
        <row r="1536">
          <cell r="A1536">
            <v>124209</v>
          </cell>
        </row>
        <row r="1537">
          <cell r="A1537">
            <v>124342</v>
          </cell>
        </row>
        <row r="1538">
          <cell r="A1538">
            <v>125418</v>
          </cell>
        </row>
        <row r="1539">
          <cell r="A1539">
            <v>125421</v>
          </cell>
        </row>
        <row r="1540">
          <cell r="A1540">
            <v>124535</v>
          </cell>
        </row>
        <row r="1541">
          <cell r="A1541">
            <v>124177</v>
          </cell>
        </row>
        <row r="1542">
          <cell r="A1542">
            <v>123369</v>
          </cell>
        </row>
        <row r="1543">
          <cell r="A1543">
            <v>122110</v>
          </cell>
        </row>
        <row r="1544">
          <cell r="A1544">
            <v>122113</v>
          </cell>
        </row>
        <row r="1545">
          <cell r="A1545">
            <v>122112</v>
          </cell>
        </row>
        <row r="1546">
          <cell r="A1546">
            <v>123190</v>
          </cell>
        </row>
        <row r="1547">
          <cell r="A1547">
            <v>125437</v>
          </cell>
        </row>
        <row r="1548">
          <cell r="A1548">
            <v>125448</v>
          </cell>
        </row>
        <row r="1549">
          <cell r="A1549">
            <v>124185</v>
          </cell>
        </row>
        <row r="1550">
          <cell r="A1550">
            <v>124179</v>
          </cell>
        </row>
        <row r="1551">
          <cell r="A1551">
            <v>124181</v>
          </cell>
        </row>
        <row r="1552">
          <cell r="A1552">
            <v>125397</v>
          </cell>
        </row>
        <row r="1553">
          <cell r="A1553">
            <v>125398</v>
          </cell>
        </row>
        <row r="1554">
          <cell r="A1554">
            <v>125405</v>
          </cell>
        </row>
        <row r="1555">
          <cell r="A1555">
            <v>124216</v>
          </cell>
        </row>
        <row r="1556">
          <cell r="A1556">
            <v>124622</v>
          </cell>
        </row>
        <row r="1557">
          <cell r="A1557">
            <v>122109</v>
          </cell>
        </row>
        <row r="1558">
          <cell r="A1558">
            <v>122108</v>
          </cell>
        </row>
        <row r="1559">
          <cell r="A1559">
            <v>123036</v>
          </cell>
        </row>
        <row r="1560">
          <cell r="A1560">
            <v>123555</v>
          </cell>
        </row>
        <row r="1561">
          <cell r="A1561">
            <v>124187</v>
          </cell>
        </row>
        <row r="1562">
          <cell r="A1562">
            <v>121417</v>
          </cell>
        </row>
        <row r="1563">
          <cell r="A1563">
            <v>142478</v>
          </cell>
        </row>
        <row r="1564">
          <cell r="A1564">
            <v>124483</v>
          </cell>
        </row>
        <row r="1565">
          <cell r="A1565">
            <v>124195</v>
          </cell>
        </row>
        <row r="1566">
          <cell r="A1566">
            <v>125424</v>
          </cell>
        </row>
        <row r="1567">
          <cell r="A1567">
            <v>125430</v>
          </cell>
        </row>
        <row r="1568">
          <cell r="A1568">
            <v>125432</v>
          </cell>
        </row>
        <row r="1569">
          <cell r="A1569">
            <v>124156</v>
          </cell>
        </row>
        <row r="1570">
          <cell r="A1570">
            <v>124090</v>
          </cell>
        </row>
        <row r="1571">
          <cell r="A1571">
            <v>122111</v>
          </cell>
        </row>
        <row r="1572">
          <cell r="A1572">
            <v>124261</v>
          </cell>
        </row>
        <row r="1573">
          <cell r="A1573">
            <v>125435</v>
          </cell>
        </row>
        <row r="1574">
          <cell r="A1574">
            <v>124173</v>
          </cell>
        </row>
        <row r="1575">
          <cell r="A1575">
            <v>124174</v>
          </cell>
        </row>
        <row r="1576">
          <cell r="A1576">
            <v>124183</v>
          </cell>
        </row>
        <row r="1577">
          <cell r="A1577">
            <v>123553</v>
          </cell>
        </row>
        <row r="1578">
          <cell r="A1578">
            <v>124624</v>
          </cell>
        </row>
        <row r="1579">
          <cell r="A1579">
            <v>124621</v>
          </cell>
        </row>
        <row r="1580">
          <cell r="A1580">
            <v>123561</v>
          </cell>
        </row>
        <row r="1581">
          <cell r="A1581">
            <v>122106</v>
          </cell>
        </row>
        <row r="1582">
          <cell r="A1582">
            <v>123967</v>
          </cell>
        </row>
        <row r="1583">
          <cell r="A1583">
            <v>122665</v>
          </cell>
        </row>
        <row r="1584">
          <cell r="A1584">
            <v>123187</v>
          </cell>
        </row>
        <row r="1585">
          <cell r="A1585">
            <v>124189</v>
          </cell>
        </row>
        <row r="1586">
          <cell r="A1586">
            <v>122214</v>
          </cell>
        </row>
        <row r="1587">
          <cell r="A1587">
            <v>123666</v>
          </cell>
        </row>
        <row r="1588">
          <cell r="A1588">
            <v>125198</v>
          </cell>
        </row>
        <row r="1589">
          <cell r="A1589">
            <v>123304</v>
          </cell>
        </row>
        <row r="1590">
          <cell r="A1590">
            <v>123334</v>
          </cell>
        </row>
        <row r="1591">
          <cell r="A1591">
            <v>124191</v>
          </cell>
        </row>
        <row r="1592">
          <cell r="A1592">
            <v>124180</v>
          </cell>
        </row>
        <row r="1593">
          <cell r="A1593">
            <v>124193</v>
          </cell>
        </row>
        <row r="1594">
          <cell r="A1594">
            <v>125394</v>
          </cell>
        </row>
        <row r="1595">
          <cell r="A1595">
            <v>125401</v>
          </cell>
        </row>
        <row r="1596">
          <cell r="A1596">
            <v>124864</v>
          </cell>
        </row>
        <row r="1597">
          <cell r="A1597">
            <v>125408</v>
          </cell>
        </row>
        <row r="1598">
          <cell r="A1598">
            <v>127455</v>
          </cell>
        </row>
        <row r="1599">
          <cell r="A1599">
            <v>124865</v>
          </cell>
        </row>
        <row r="1600">
          <cell r="A1600">
            <v>124638</v>
          </cell>
        </row>
        <row r="1601">
          <cell r="A1601">
            <v>125357</v>
          </cell>
        </row>
        <row r="1602">
          <cell r="A1602">
            <v>123558</v>
          </cell>
        </row>
        <row r="1603">
          <cell r="A1603">
            <v>123184</v>
          </cell>
        </row>
        <row r="1604">
          <cell r="A1604">
            <v>124934</v>
          </cell>
        </row>
        <row r="1605">
          <cell r="A1605">
            <v>124610</v>
          </cell>
        </row>
        <row r="1606">
          <cell r="A1606">
            <v>124780</v>
          </cell>
        </row>
        <row r="1607">
          <cell r="A1607">
            <v>124869</v>
          </cell>
        </row>
        <row r="1608">
          <cell r="A1608">
            <v>124862</v>
          </cell>
        </row>
        <row r="1609">
          <cell r="A1609">
            <v>124511</v>
          </cell>
        </row>
        <row r="1610">
          <cell r="A1610">
            <v>124866</v>
          </cell>
        </row>
        <row r="1611">
          <cell r="A1611">
            <v>124863</v>
          </cell>
        </row>
        <row r="1612">
          <cell r="A1612">
            <v>123665</v>
          </cell>
        </row>
        <row r="1613">
          <cell r="A1613">
            <v>127457</v>
          </cell>
        </row>
        <row r="1614">
          <cell r="A1614">
            <v>128203</v>
          </cell>
        </row>
        <row r="1615">
          <cell r="A1615">
            <v>128452</v>
          </cell>
        </row>
        <row r="1616">
          <cell r="A1616">
            <v>135616</v>
          </cell>
        </row>
        <row r="1617">
          <cell r="A1617">
            <v>128853</v>
          </cell>
        </row>
        <row r="1618">
          <cell r="A1618">
            <v>128869</v>
          </cell>
        </row>
        <row r="1619">
          <cell r="A1619">
            <v>129856</v>
          </cell>
        </row>
        <row r="1620">
          <cell r="A1620">
            <v>134302</v>
          </cell>
        </row>
        <row r="1621">
          <cell r="A1621">
            <v>132965</v>
          </cell>
        </row>
        <row r="1622">
          <cell r="A1622">
            <v>133061</v>
          </cell>
        </row>
        <row r="1623">
          <cell r="A1623">
            <v>134865</v>
          </cell>
        </row>
        <row r="1624">
          <cell r="A1624">
            <v>135273</v>
          </cell>
        </row>
        <row r="1625">
          <cell r="A1625">
            <v>132747</v>
          </cell>
        </row>
        <row r="1626">
          <cell r="A1626">
            <v>134598</v>
          </cell>
        </row>
        <row r="1627">
          <cell r="A1627">
            <v>141754</v>
          </cell>
        </row>
        <row r="1628">
          <cell r="A1628">
            <v>135606</v>
          </cell>
        </row>
        <row r="1629">
          <cell r="A1629">
            <v>135610</v>
          </cell>
        </row>
        <row r="1630">
          <cell r="A1630">
            <v>135624</v>
          </cell>
        </row>
        <row r="1631">
          <cell r="A1631">
            <v>143731</v>
          </cell>
        </row>
        <row r="1632">
          <cell r="A1632">
            <v>135614</v>
          </cell>
        </row>
        <row r="1633">
          <cell r="A1633">
            <v>141916</v>
          </cell>
        </row>
        <row r="1634">
          <cell r="A1634">
            <v>135659</v>
          </cell>
        </row>
        <row r="1635">
          <cell r="A1635">
            <v>135612</v>
          </cell>
        </row>
        <row r="1636">
          <cell r="A1636">
            <v>137093</v>
          </cell>
        </row>
        <row r="1637">
          <cell r="A1637">
            <v>135602</v>
          </cell>
        </row>
        <row r="1638">
          <cell r="A1638">
            <v>142204</v>
          </cell>
        </row>
        <row r="1639">
          <cell r="A1639">
            <v>159552</v>
          </cell>
        </row>
        <row r="1640">
          <cell r="A1640">
            <v>162452</v>
          </cell>
        </row>
        <row r="1641">
          <cell r="A1641">
            <v>135655</v>
          </cell>
        </row>
        <row r="1642">
          <cell r="A1642">
            <v>142877</v>
          </cell>
        </row>
        <row r="1643">
          <cell r="A1643">
            <v>160466</v>
          </cell>
        </row>
        <row r="1644">
          <cell r="A1644">
            <v>149360</v>
          </cell>
        </row>
        <row r="1645">
          <cell r="A1645">
            <v>162803</v>
          </cell>
        </row>
        <row r="1646">
          <cell r="A1646">
            <v>157355</v>
          </cell>
        </row>
        <row r="1647">
          <cell r="A1647">
            <v>151658</v>
          </cell>
        </row>
        <row r="1648">
          <cell r="A1648">
            <v>147452</v>
          </cell>
        </row>
        <row r="1649">
          <cell r="A1649">
            <v>151208</v>
          </cell>
        </row>
        <row r="1650">
          <cell r="A1650">
            <v>157925</v>
          </cell>
        </row>
        <row r="1651">
          <cell r="A1651">
            <v>152984</v>
          </cell>
        </row>
        <row r="1652">
          <cell r="A1652">
            <v>153146</v>
          </cell>
        </row>
        <row r="1653">
          <cell r="A1653">
            <v>149208</v>
          </cell>
        </row>
        <row r="1654">
          <cell r="A1654">
            <v>164654</v>
          </cell>
        </row>
        <row r="1655">
          <cell r="A1655">
            <v>173684</v>
          </cell>
        </row>
        <row r="1656">
          <cell r="A1656">
            <v>162810</v>
          </cell>
        </row>
        <row r="1657">
          <cell r="A1657">
            <v>146654</v>
          </cell>
        </row>
        <row r="1658">
          <cell r="A1658">
            <v>147078</v>
          </cell>
        </row>
        <row r="1659">
          <cell r="A1659">
            <v>154452</v>
          </cell>
        </row>
        <row r="1660">
          <cell r="A1660">
            <v>161054</v>
          </cell>
        </row>
        <row r="1661">
          <cell r="A1661">
            <v>157924</v>
          </cell>
        </row>
        <row r="1662">
          <cell r="A1662">
            <v>174404</v>
          </cell>
        </row>
        <row r="1663">
          <cell r="A1663">
            <v>177008</v>
          </cell>
        </row>
        <row r="1664">
          <cell r="A1664">
            <v>168603</v>
          </cell>
        </row>
        <row r="1665">
          <cell r="A1665">
            <v>19104</v>
          </cell>
        </row>
        <row r="1666">
          <cell r="A1666">
            <v>19957</v>
          </cell>
        </row>
        <row r="1667">
          <cell r="A1667">
            <v>20187</v>
          </cell>
        </row>
        <row r="1668">
          <cell r="A1668">
            <v>12535</v>
          </cell>
        </row>
        <row r="1669">
          <cell r="A1669">
            <v>10855</v>
          </cell>
        </row>
        <row r="1670">
          <cell r="A1670">
            <v>11455</v>
          </cell>
        </row>
        <row r="1671">
          <cell r="A1671">
            <v>10957</v>
          </cell>
        </row>
        <row r="1672">
          <cell r="A1672">
            <v>11913</v>
          </cell>
        </row>
        <row r="1673">
          <cell r="A1673">
            <v>12920</v>
          </cell>
        </row>
        <row r="1674">
          <cell r="A1674">
            <v>13006</v>
          </cell>
        </row>
        <row r="1675">
          <cell r="A1675">
            <v>25655</v>
          </cell>
        </row>
        <row r="1676">
          <cell r="A1676">
            <v>25916</v>
          </cell>
        </row>
        <row r="1677">
          <cell r="A1677">
            <v>25919</v>
          </cell>
        </row>
        <row r="1678">
          <cell r="A1678">
            <v>25914</v>
          </cell>
        </row>
        <row r="1679">
          <cell r="A1679">
            <v>26003</v>
          </cell>
        </row>
        <row r="1680">
          <cell r="A1680">
            <v>26004</v>
          </cell>
        </row>
        <row r="1681">
          <cell r="A1681">
            <v>25957</v>
          </cell>
        </row>
        <row r="1682">
          <cell r="A1682">
            <v>25912</v>
          </cell>
        </row>
        <row r="1683">
          <cell r="A1683">
            <v>26005</v>
          </cell>
        </row>
        <row r="1684">
          <cell r="A1684">
            <v>25918</v>
          </cell>
        </row>
        <row r="1685">
          <cell r="A1685">
            <v>26317</v>
          </cell>
        </row>
        <row r="1686">
          <cell r="A1686">
            <v>25555</v>
          </cell>
        </row>
        <row r="1687">
          <cell r="A1687">
            <v>27652</v>
          </cell>
        </row>
        <row r="1688">
          <cell r="A1688">
            <v>28351</v>
          </cell>
        </row>
        <row r="1689">
          <cell r="A1689">
            <v>29001</v>
          </cell>
        </row>
        <row r="1690">
          <cell r="A1690">
            <v>28352</v>
          </cell>
        </row>
        <row r="1691">
          <cell r="A1691">
            <v>31580</v>
          </cell>
        </row>
        <row r="1692">
          <cell r="A1692">
            <v>31583</v>
          </cell>
        </row>
        <row r="1693">
          <cell r="A1693">
            <v>31554</v>
          </cell>
        </row>
        <row r="1694">
          <cell r="A1694">
            <v>31574</v>
          </cell>
        </row>
        <row r="1695">
          <cell r="A1695">
            <v>31461</v>
          </cell>
        </row>
        <row r="1696">
          <cell r="A1696">
            <v>31523</v>
          </cell>
        </row>
        <row r="1697">
          <cell r="A1697">
            <v>31447</v>
          </cell>
        </row>
        <row r="1698">
          <cell r="A1698">
            <v>31423</v>
          </cell>
        </row>
        <row r="1699">
          <cell r="A1699">
            <v>31446</v>
          </cell>
        </row>
        <row r="1700">
          <cell r="A1700">
            <v>31459</v>
          </cell>
        </row>
        <row r="1701">
          <cell r="A1701">
            <v>31445</v>
          </cell>
        </row>
        <row r="1702">
          <cell r="A1702">
            <v>31443</v>
          </cell>
        </row>
        <row r="1703">
          <cell r="A1703">
            <v>31470</v>
          </cell>
        </row>
        <row r="1704">
          <cell r="A1704">
            <v>31514</v>
          </cell>
        </row>
        <row r="1705">
          <cell r="A1705">
            <v>31440</v>
          </cell>
        </row>
        <row r="1706">
          <cell r="A1706">
            <v>31444</v>
          </cell>
        </row>
        <row r="1707">
          <cell r="A1707">
            <v>31558</v>
          </cell>
        </row>
        <row r="1708">
          <cell r="A1708">
            <v>31559</v>
          </cell>
        </row>
        <row r="1709">
          <cell r="A1709">
            <v>31564</v>
          </cell>
        </row>
        <row r="1710">
          <cell r="A1710">
            <v>31579</v>
          </cell>
        </row>
        <row r="1711">
          <cell r="A1711">
            <v>31581</v>
          </cell>
        </row>
        <row r="1712">
          <cell r="A1712">
            <v>31438</v>
          </cell>
        </row>
        <row r="1713">
          <cell r="A1713">
            <v>31516</v>
          </cell>
        </row>
        <row r="1714">
          <cell r="A1714">
            <v>31582</v>
          </cell>
        </row>
        <row r="1715">
          <cell r="A1715">
            <v>31584</v>
          </cell>
        </row>
        <row r="1716">
          <cell r="A1716">
            <v>32001</v>
          </cell>
        </row>
        <row r="1717">
          <cell r="A1717">
            <v>31769</v>
          </cell>
        </row>
        <row r="1718">
          <cell r="A1718">
            <v>31762</v>
          </cell>
        </row>
        <row r="1719">
          <cell r="A1719">
            <v>31803</v>
          </cell>
        </row>
        <row r="1720">
          <cell r="A1720">
            <v>31207</v>
          </cell>
        </row>
        <row r="1721">
          <cell r="A1721">
            <v>32011</v>
          </cell>
        </row>
        <row r="1722">
          <cell r="A1722">
            <v>31810</v>
          </cell>
        </row>
        <row r="1723">
          <cell r="A1723">
            <v>32003</v>
          </cell>
        </row>
        <row r="1724">
          <cell r="A1724">
            <v>30151</v>
          </cell>
        </row>
        <row r="1725">
          <cell r="A1725">
            <v>32007</v>
          </cell>
        </row>
        <row r="1726">
          <cell r="A1726">
            <v>32650</v>
          </cell>
        </row>
        <row r="1727">
          <cell r="A1727">
            <v>32065</v>
          </cell>
        </row>
        <row r="1728">
          <cell r="A1728">
            <v>32002</v>
          </cell>
        </row>
        <row r="1729">
          <cell r="A1729">
            <v>31787</v>
          </cell>
        </row>
        <row r="1730">
          <cell r="A1730">
            <v>32008</v>
          </cell>
        </row>
        <row r="1731">
          <cell r="A1731">
            <v>32101</v>
          </cell>
        </row>
        <row r="1732">
          <cell r="A1732">
            <v>32000</v>
          </cell>
        </row>
        <row r="1733">
          <cell r="A1733">
            <v>31902</v>
          </cell>
        </row>
        <row r="1734">
          <cell r="A1734">
            <v>32010</v>
          </cell>
        </row>
        <row r="1735">
          <cell r="A1735">
            <v>32005</v>
          </cell>
        </row>
        <row r="1736">
          <cell r="A1736">
            <v>32004</v>
          </cell>
        </row>
        <row r="1737">
          <cell r="A1737">
            <v>32006</v>
          </cell>
        </row>
        <row r="1738">
          <cell r="A1738">
            <v>32250</v>
          </cell>
        </row>
        <row r="1739">
          <cell r="A1739">
            <v>32901</v>
          </cell>
        </row>
        <row r="1740">
          <cell r="A1740">
            <v>33202</v>
          </cell>
        </row>
        <row r="1741">
          <cell r="A1741">
            <v>100459</v>
          </cell>
        </row>
        <row r="1742">
          <cell r="A1742">
            <v>121277</v>
          </cell>
        </row>
        <row r="1743">
          <cell r="A1743">
            <v>33251</v>
          </cell>
        </row>
        <row r="1744">
          <cell r="A1744">
            <v>111910</v>
          </cell>
        </row>
        <row r="1745">
          <cell r="A1745">
            <v>111857</v>
          </cell>
        </row>
        <row r="1746">
          <cell r="A1746">
            <v>111583</v>
          </cell>
        </row>
        <row r="1747">
          <cell r="A1747">
            <v>117810</v>
          </cell>
        </row>
        <row r="1748">
          <cell r="A1748">
            <v>124782</v>
          </cell>
        </row>
        <row r="1749">
          <cell r="A1749">
            <v>124629</v>
          </cell>
        </row>
        <row r="1750">
          <cell r="A1750">
            <v>120018</v>
          </cell>
        </row>
        <row r="1751">
          <cell r="A1751">
            <v>120433</v>
          </cell>
        </row>
        <row r="1752">
          <cell r="A1752">
            <v>120427</v>
          </cell>
        </row>
        <row r="1753">
          <cell r="A1753">
            <v>120453</v>
          </cell>
        </row>
        <row r="1754">
          <cell r="A1754">
            <v>127438</v>
          </cell>
        </row>
        <row r="1755">
          <cell r="A1755">
            <v>120665</v>
          </cell>
        </row>
        <row r="1756">
          <cell r="A1756">
            <v>128256</v>
          </cell>
        </row>
        <row r="1757">
          <cell r="A1757">
            <v>119416</v>
          </cell>
        </row>
        <row r="1758">
          <cell r="A1758">
            <v>120429</v>
          </cell>
        </row>
        <row r="1759">
          <cell r="A1759">
            <v>124928</v>
          </cell>
        </row>
        <row r="1760">
          <cell r="A1760">
            <v>122002</v>
          </cell>
        </row>
        <row r="1761">
          <cell r="A1761">
            <v>124157</v>
          </cell>
        </row>
        <row r="1762">
          <cell r="A1762">
            <v>124162</v>
          </cell>
        </row>
        <row r="1763">
          <cell r="A1763">
            <v>124163</v>
          </cell>
        </row>
        <row r="1764">
          <cell r="A1764">
            <v>124164</v>
          </cell>
        </row>
        <row r="1765">
          <cell r="A1765">
            <v>124630</v>
          </cell>
        </row>
        <row r="1766">
          <cell r="A1766">
            <v>124914</v>
          </cell>
        </row>
        <row r="1767">
          <cell r="A1767">
            <v>124167</v>
          </cell>
        </row>
        <row r="1768">
          <cell r="A1768">
            <v>124160</v>
          </cell>
        </row>
        <row r="1769">
          <cell r="A1769">
            <v>124161</v>
          </cell>
        </row>
        <row r="1770">
          <cell r="A1770">
            <v>124619</v>
          </cell>
        </row>
        <row r="1771">
          <cell r="A1771">
            <v>124948</v>
          </cell>
        </row>
        <row r="1772">
          <cell r="A1772">
            <v>124685</v>
          </cell>
        </row>
        <row r="1773">
          <cell r="A1773">
            <v>124166</v>
          </cell>
        </row>
        <row r="1774">
          <cell r="A1774">
            <v>124165</v>
          </cell>
        </row>
        <row r="1775">
          <cell r="A1775">
            <v>124151</v>
          </cell>
        </row>
        <row r="1776">
          <cell r="A1776">
            <v>123956</v>
          </cell>
        </row>
        <row r="1777">
          <cell r="A1777">
            <v>125416</v>
          </cell>
        </row>
        <row r="1778">
          <cell r="A1778">
            <v>124579</v>
          </cell>
        </row>
        <row r="1779">
          <cell r="A1779">
            <v>124924</v>
          </cell>
        </row>
        <row r="1780">
          <cell r="A1780">
            <v>124347</v>
          </cell>
        </row>
        <row r="1781">
          <cell r="A1781">
            <v>124925</v>
          </cell>
        </row>
        <row r="1782">
          <cell r="A1782">
            <v>124926</v>
          </cell>
        </row>
        <row r="1783">
          <cell r="A1783">
            <v>124617</v>
          </cell>
        </row>
        <row r="1784">
          <cell r="A1784">
            <v>126070</v>
          </cell>
        </row>
        <row r="1785">
          <cell r="A1785">
            <v>124153</v>
          </cell>
        </row>
        <row r="1786">
          <cell r="A1786">
            <v>124154</v>
          </cell>
        </row>
        <row r="1787">
          <cell r="A1787">
            <v>124155</v>
          </cell>
        </row>
        <row r="1788">
          <cell r="A1788">
            <v>123516</v>
          </cell>
        </row>
        <row r="1789">
          <cell r="A1789">
            <v>124628</v>
          </cell>
        </row>
        <row r="1790">
          <cell r="A1790">
            <v>124580</v>
          </cell>
        </row>
        <row r="1791">
          <cell r="A1791">
            <v>123286</v>
          </cell>
        </row>
        <row r="1792">
          <cell r="A1792">
            <v>125511</v>
          </cell>
        </row>
        <row r="1793">
          <cell r="A1793">
            <v>124668</v>
          </cell>
        </row>
        <row r="1794">
          <cell r="A1794">
            <v>124927</v>
          </cell>
        </row>
        <row r="1795">
          <cell r="A1795">
            <v>141753</v>
          </cell>
        </row>
        <row r="1796">
          <cell r="A1796">
            <v>128152</v>
          </cell>
        </row>
        <row r="1797">
          <cell r="A1797">
            <v>131913</v>
          </cell>
        </row>
        <row r="1798">
          <cell r="A1798">
            <v>131088</v>
          </cell>
        </row>
        <row r="1799">
          <cell r="A1799">
            <v>128264</v>
          </cell>
        </row>
        <row r="1800">
          <cell r="A1800">
            <v>141755</v>
          </cell>
        </row>
        <row r="1801">
          <cell r="A1801">
            <v>132503</v>
          </cell>
        </row>
        <row r="1802">
          <cell r="A1802">
            <v>132773</v>
          </cell>
        </row>
        <row r="1803">
          <cell r="A1803">
            <v>133482</v>
          </cell>
        </row>
        <row r="1804">
          <cell r="A1804">
            <v>134933</v>
          </cell>
        </row>
        <row r="1805">
          <cell r="A1805">
            <v>140109</v>
          </cell>
        </row>
        <row r="1806">
          <cell r="A1806">
            <v>135620</v>
          </cell>
        </row>
        <row r="1807">
          <cell r="A1807">
            <v>143075</v>
          </cell>
        </row>
        <row r="1808">
          <cell r="A1808">
            <v>152515</v>
          </cell>
        </row>
        <row r="1809">
          <cell r="A1809">
            <v>152479</v>
          </cell>
        </row>
        <row r="1810">
          <cell r="A1810">
            <v>152554</v>
          </cell>
        </row>
        <row r="1811">
          <cell r="A1811">
            <v>152478</v>
          </cell>
        </row>
        <row r="1812">
          <cell r="A1812">
            <v>152497</v>
          </cell>
        </row>
        <row r="1813">
          <cell r="A1813">
            <v>152521</v>
          </cell>
        </row>
        <row r="1814">
          <cell r="A1814">
            <v>152536</v>
          </cell>
        </row>
        <row r="1815">
          <cell r="A1815">
            <v>152539</v>
          </cell>
        </row>
        <row r="1816">
          <cell r="A1816">
            <v>155007</v>
          </cell>
        </row>
        <row r="1817">
          <cell r="A1817">
            <v>152500</v>
          </cell>
        </row>
        <row r="1818">
          <cell r="A1818">
            <v>143223</v>
          </cell>
        </row>
        <row r="1819">
          <cell r="A1819">
            <v>142402</v>
          </cell>
        </row>
        <row r="1820">
          <cell r="A1820">
            <v>152470</v>
          </cell>
        </row>
        <row r="1821">
          <cell r="A1821">
            <v>165752</v>
          </cell>
        </row>
        <row r="1822">
          <cell r="A1822">
            <v>152468</v>
          </cell>
        </row>
        <row r="1823">
          <cell r="A1823">
            <v>155034</v>
          </cell>
        </row>
        <row r="1824">
          <cell r="A1824">
            <v>152492</v>
          </cell>
        </row>
        <row r="1825">
          <cell r="A1825">
            <v>143094</v>
          </cell>
        </row>
        <row r="1826">
          <cell r="A1826">
            <v>143113</v>
          </cell>
        </row>
        <row r="1827">
          <cell r="A1827">
            <v>143229</v>
          </cell>
        </row>
        <row r="1828">
          <cell r="A1828">
            <v>152530</v>
          </cell>
        </row>
        <row r="1829">
          <cell r="A1829">
            <v>152545</v>
          </cell>
        </row>
        <row r="1830">
          <cell r="A1830">
            <v>155053</v>
          </cell>
        </row>
        <row r="1831">
          <cell r="A1831">
            <v>152511</v>
          </cell>
        </row>
        <row r="1832">
          <cell r="A1832">
            <v>152603</v>
          </cell>
        </row>
        <row r="1833">
          <cell r="A1833">
            <v>142624</v>
          </cell>
        </row>
        <row r="1834">
          <cell r="A1834">
            <v>152518</v>
          </cell>
        </row>
        <row r="1835">
          <cell r="A1835">
            <v>152551</v>
          </cell>
        </row>
        <row r="1836">
          <cell r="A1836">
            <v>143076</v>
          </cell>
        </row>
        <row r="1837">
          <cell r="A1837">
            <v>142767</v>
          </cell>
        </row>
        <row r="1838">
          <cell r="A1838">
            <v>142936</v>
          </cell>
        </row>
        <row r="1839">
          <cell r="A1839">
            <v>152482</v>
          </cell>
        </row>
        <row r="1840">
          <cell r="A1840">
            <v>152671</v>
          </cell>
        </row>
        <row r="1841">
          <cell r="A1841">
            <v>149726</v>
          </cell>
        </row>
        <row r="1842">
          <cell r="A1842">
            <v>142706</v>
          </cell>
        </row>
        <row r="1843">
          <cell r="A1843">
            <v>152487</v>
          </cell>
        </row>
        <row r="1844">
          <cell r="A1844">
            <v>152490</v>
          </cell>
        </row>
        <row r="1845">
          <cell r="A1845">
            <v>152527</v>
          </cell>
        </row>
        <row r="1846">
          <cell r="A1846">
            <v>152602</v>
          </cell>
        </row>
        <row r="1847">
          <cell r="A1847">
            <v>155052</v>
          </cell>
        </row>
        <row r="1848">
          <cell r="A1848">
            <v>152604</v>
          </cell>
        </row>
        <row r="1849">
          <cell r="A1849">
            <v>152524</v>
          </cell>
        </row>
        <row r="1850">
          <cell r="A1850">
            <v>152533</v>
          </cell>
        </row>
        <row r="1851">
          <cell r="A1851">
            <v>143231</v>
          </cell>
        </row>
        <row r="1852">
          <cell r="A1852">
            <v>166045</v>
          </cell>
        </row>
        <row r="1853">
          <cell r="A1853">
            <v>152677</v>
          </cell>
        </row>
        <row r="1854">
          <cell r="A1854">
            <v>151203</v>
          </cell>
        </row>
        <row r="1855">
          <cell r="A1855">
            <v>151191</v>
          </cell>
        </row>
        <row r="1856">
          <cell r="A1856">
            <v>158157</v>
          </cell>
        </row>
        <row r="1857">
          <cell r="A1857">
            <v>151205</v>
          </cell>
        </row>
        <row r="1858">
          <cell r="A1858">
            <v>151206</v>
          </cell>
        </row>
        <row r="1859">
          <cell r="A1859">
            <v>151157</v>
          </cell>
        </row>
        <row r="1860">
          <cell r="A1860">
            <v>151654</v>
          </cell>
        </row>
        <row r="1861">
          <cell r="A1861">
            <v>151705</v>
          </cell>
        </row>
        <row r="1862">
          <cell r="A1862">
            <v>151969</v>
          </cell>
        </row>
        <row r="1863">
          <cell r="A1863">
            <v>151761</v>
          </cell>
        </row>
        <row r="1864">
          <cell r="A1864">
            <v>151973</v>
          </cell>
        </row>
        <row r="1865">
          <cell r="A1865">
            <v>151207</v>
          </cell>
        </row>
        <row r="1866">
          <cell r="A1866">
            <v>151763</v>
          </cell>
        </row>
        <row r="1867">
          <cell r="A1867">
            <v>151177</v>
          </cell>
        </row>
        <row r="1868">
          <cell r="A1868">
            <v>151502</v>
          </cell>
        </row>
        <row r="1869">
          <cell r="A1869">
            <v>151759</v>
          </cell>
        </row>
        <row r="1870">
          <cell r="A1870">
            <v>151708</v>
          </cell>
        </row>
        <row r="1871">
          <cell r="A1871">
            <v>151402</v>
          </cell>
        </row>
        <row r="1872">
          <cell r="A1872">
            <v>151958</v>
          </cell>
        </row>
        <row r="1873">
          <cell r="A1873">
            <v>151709</v>
          </cell>
        </row>
        <row r="1874">
          <cell r="A1874">
            <v>151976</v>
          </cell>
        </row>
        <row r="1875">
          <cell r="A1875">
            <v>151979</v>
          </cell>
        </row>
        <row r="1876">
          <cell r="A1876">
            <v>152053</v>
          </cell>
        </row>
        <row r="1877">
          <cell r="A1877">
            <v>152057</v>
          </cell>
        </row>
        <row r="1878">
          <cell r="A1878">
            <v>151962</v>
          </cell>
        </row>
        <row r="1879">
          <cell r="A1879">
            <v>151968</v>
          </cell>
        </row>
        <row r="1880">
          <cell r="A1880">
            <v>151963</v>
          </cell>
        </row>
        <row r="1881">
          <cell r="A1881">
            <v>151964</v>
          </cell>
        </row>
        <row r="1882">
          <cell r="A1882">
            <v>151210</v>
          </cell>
        </row>
        <row r="1883">
          <cell r="A1883">
            <v>158154</v>
          </cell>
        </row>
        <row r="1884">
          <cell r="A1884">
            <v>151359</v>
          </cell>
        </row>
        <row r="1885">
          <cell r="A1885">
            <v>151662</v>
          </cell>
        </row>
        <row r="1886">
          <cell r="A1886">
            <v>151189</v>
          </cell>
        </row>
        <row r="1887">
          <cell r="A1887">
            <v>157857</v>
          </cell>
        </row>
        <row r="1888">
          <cell r="A1888">
            <v>151190</v>
          </cell>
        </row>
        <row r="1889">
          <cell r="A1889">
            <v>151970</v>
          </cell>
        </row>
        <row r="1890">
          <cell r="A1890">
            <v>151762</v>
          </cell>
        </row>
        <row r="1891">
          <cell r="A1891">
            <v>151957</v>
          </cell>
        </row>
        <row r="1892">
          <cell r="A1892">
            <v>158155</v>
          </cell>
        </row>
        <row r="1893">
          <cell r="A1893">
            <v>158156</v>
          </cell>
        </row>
        <row r="1894">
          <cell r="A1894">
            <v>152405</v>
          </cell>
        </row>
        <row r="1895">
          <cell r="A1895">
            <v>152612</v>
          </cell>
        </row>
        <row r="1896">
          <cell r="A1896">
            <v>151656</v>
          </cell>
        </row>
        <row r="1897">
          <cell r="A1897">
            <v>152614</v>
          </cell>
        </row>
        <row r="1898">
          <cell r="A1898">
            <v>151663</v>
          </cell>
        </row>
        <row r="1899">
          <cell r="A1899">
            <v>152991</v>
          </cell>
        </row>
        <row r="1900">
          <cell r="A1900">
            <v>152056</v>
          </cell>
        </row>
        <row r="1901">
          <cell r="A1901">
            <v>152976</v>
          </cell>
        </row>
        <row r="1902">
          <cell r="A1902">
            <v>152978</v>
          </cell>
        </row>
        <row r="1903">
          <cell r="A1903">
            <v>153502</v>
          </cell>
        </row>
        <row r="1904">
          <cell r="A1904">
            <v>152157</v>
          </cell>
        </row>
        <row r="1905">
          <cell r="A1905">
            <v>152412</v>
          </cell>
        </row>
        <row r="1906">
          <cell r="A1906">
            <v>157929</v>
          </cell>
        </row>
        <row r="1907">
          <cell r="A1907">
            <v>152002</v>
          </cell>
        </row>
        <row r="1908">
          <cell r="A1908">
            <v>151985</v>
          </cell>
        </row>
        <row r="1909">
          <cell r="A1909">
            <v>152413</v>
          </cell>
        </row>
        <row r="1910">
          <cell r="A1910">
            <v>152058</v>
          </cell>
        </row>
        <row r="1911">
          <cell r="A1911">
            <v>172760</v>
          </cell>
        </row>
        <row r="1912">
          <cell r="A1912">
            <v>154103</v>
          </cell>
        </row>
        <row r="1913">
          <cell r="A1913">
            <v>154100</v>
          </cell>
        </row>
        <row r="1914">
          <cell r="A1914">
            <v>151707</v>
          </cell>
        </row>
        <row r="1915">
          <cell r="A1915">
            <v>151758</v>
          </cell>
        </row>
        <row r="1916">
          <cell r="A1916">
            <v>164553</v>
          </cell>
        </row>
        <row r="1917">
          <cell r="A1917">
            <v>153004</v>
          </cell>
        </row>
        <row r="1918">
          <cell r="A1918">
            <v>152456</v>
          </cell>
        </row>
        <row r="1919">
          <cell r="A1919">
            <v>152054</v>
          </cell>
        </row>
        <row r="1920">
          <cell r="A1920">
            <v>152055</v>
          </cell>
        </row>
        <row r="1921">
          <cell r="A1921">
            <v>151961</v>
          </cell>
        </row>
        <row r="1922">
          <cell r="A1922">
            <v>152977</v>
          </cell>
        </row>
        <row r="1923">
          <cell r="A1923">
            <v>151965</v>
          </cell>
        </row>
        <row r="1924">
          <cell r="A1924">
            <v>152452</v>
          </cell>
        </row>
        <row r="1925">
          <cell r="A1925">
            <v>152052</v>
          </cell>
        </row>
        <row r="1926">
          <cell r="A1926">
            <v>153968</v>
          </cell>
        </row>
        <row r="1927">
          <cell r="A1927">
            <v>151960</v>
          </cell>
        </row>
        <row r="1928">
          <cell r="A1928">
            <v>152980</v>
          </cell>
        </row>
        <row r="1929">
          <cell r="A1929">
            <v>153503</v>
          </cell>
        </row>
        <row r="1930">
          <cell r="A1930">
            <v>152458</v>
          </cell>
        </row>
        <row r="1931">
          <cell r="A1931">
            <v>152983</v>
          </cell>
        </row>
        <row r="1932">
          <cell r="A1932">
            <v>166768</v>
          </cell>
        </row>
        <row r="1933">
          <cell r="A1933">
            <v>152982</v>
          </cell>
        </row>
        <row r="1934">
          <cell r="A1934">
            <v>153320</v>
          </cell>
        </row>
        <row r="1935">
          <cell r="A1935">
            <v>180052</v>
          </cell>
        </row>
        <row r="1936">
          <cell r="A1936">
            <v>153552</v>
          </cell>
        </row>
        <row r="1937">
          <cell r="A1937">
            <v>160502</v>
          </cell>
        </row>
        <row r="1938">
          <cell r="A1938">
            <v>152208</v>
          </cell>
        </row>
        <row r="1939">
          <cell r="A1939">
            <v>148302</v>
          </cell>
        </row>
        <row r="1940">
          <cell r="A1940">
            <v>152454</v>
          </cell>
        </row>
        <row r="1941">
          <cell r="A1941">
            <v>152460</v>
          </cell>
        </row>
        <row r="1942">
          <cell r="A1942">
            <v>152462</v>
          </cell>
        </row>
        <row r="1943">
          <cell r="A1943">
            <v>166758</v>
          </cell>
        </row>
        <row r="1944">
          <cell r="A1944">
            <v>153000</v>
          </cell>
        </row>
        <row r="1945">
          <cell r="A1945">
            <v>166774</v>
          </cell>
        </row>
        <row r="1946">
          <cell r="A1946">
            <v>166786</v>
          </cell>
        </row>
        <row r="1947">
          <cell r="A1947">
            <v>153125</v>
          </cell>
        </row>
        <row r="1948">
          <cell r="A1948">
            <v>152988</v>
          </cell>
        </row>
        <row r="1949">
          <cell r="A1949">
            <v>152973</v>
          </cell>
        </row>
        <row r="1950">
          <cell r="A1950">
            <v>153113</v>
          </cell>
        </row>
        <row r="1951">
          <cell r="A1951">
            <v>153116</v>
          </cell>
        </row>
        <row r="1952">
          <cell r="A1952">
            <v>148485</v>
          </cell>
        </row>
        <row r="1953">
          <cell r="A1953">
            <v>148532</v>
          </cell>
        </row>
        <row r="1954">
          <cell r="A1954">
            <v>152994</v>
          </cell>
        </row>
        <row r="1955">
          <cell r="A1955">
            <v>148510</v>
          </cell>
        </row>
        <row r="1956">
          <cell r="A1956">
            <v>148511</v>
          </cell>
        </row>
        <row r="1957">
          <cell r="A1957">
            <v>148524</v>
          </cell>
        </row>
        <row r="1958">
          <cell r="A1958">
            <v>148525</v>
          </cell>
        </row>
        <row r="1959">
          <cell r="A1959">
            <v>148526</v>
          </cell>
        </row>
        <row r="1960">
          <cell r="A1960">
            <v>148482</v>
          </cell>
        </row>
        <row r="1961">
          <cell r="A1961">
            <v>154106</v>
          </cell>
        </row>
        <row r="1962">
          <cell r="A1962">
            <v>148479</v>
          </cell>
        </row>
        <row r="1963">
          <cell r="A1963">
            <v>153602</v>
          </cell>
        </row>
        <row r="1964">
          <cell r="A1964">
            <v>148549</v>
          </cell>
        </row>
        <row r="1965">
          <cell r="A1965">
            <v>153729</v>
          </cell>
        </row>
        <row r="1966">
          <cell r="A1966">
            <v>148531</v>
          </cell>
        </row>
        <row r="1967">
          <cell r="A1967">
            <v>153657</v>
          </cell>
        </row>
        <row r="1968">
          <cell r="A1968">
            <v>153163</v>
          </cell>
        </row>
        <row r="1969">
          <cell r="A1969">
            <v>153707</v>
          </cell>
        </row>
        <row r="1970">
          <cell r="A1970">
            <v>154114</v>
          </cell>
        </row>
        <row r="1971">
          <cell r="A1971">
            <v>153902</v>
          </cell>
        </row>
        <row r="1972">
          <cell r="A1972">
            <v>153943</v>
          </cell>
        </row>
        <row r="1973">
          <cell r="A1973">
            <v>166772</v>
          </cell>
        </row>
        <row r="1974">
          <cell r="A1974">
            <v>175702</v>
          </cell>
        </row>
        <row r="1975">
          <cell r="A1975">
            <v>176057</v>
          </cell>
        </row>
        <row r="1976">
          <cell r="A1976">
            <v>166766</v>
          </cell>
        </row>
        <row r="1977">
          <cell r="A1977">
            <v>176062</v>
          </cell>
        </row>
        <row r="1978">
          <cell r="A1978">
            <v>166762</v>
          </cell>
        </row>
        <row r="1979">
          <cell r="A1979">
            <v>166764</v>
          </cell>
        </row>
        <row r="1980">
          <cell r="A1980">
            <v>176245</v>
          </cell>
        </row>
        <row r="1981">
          <cell r="A1981">
            <v>176065</v>
          </cell>
        </row>
        <row r="1982">
          <cell r="A1982">
            <v>176064</v>
          </cell>
        </row>
        <row r="1983">
          <cell r="A1983">
            <v>176063</v>
          </cell>
        </row>
        <row r="1984">
          <cell r="A1984">
            <v>176365</v>
          </cell>
        </row>
        <row r="1985">
          <cell r="A1985">
            <v>173680</v>
          </cell>
        </row>
        <row r="1986">
          <cell r="A1986">
            <v>176061</v>
          </cell>
        </row>
        <row r="1987">
          <cell r="A1987">
            <v>162002</v>
          </cell>
        </row>
        <row r="1988">
          <cell r="A1988">
            <v>166854</v>
          </cell>
        </row>
        <row r="1989">
          <cell r="A1989">
            <v>158452</v>
          </cell>
        </row>
        <row r="1990">
          <cell r="A1990">
            <v>152673</v>
          </cell>
        </row>
        <row r="1991">
          <cell r="A1991">
            <v>152676</v>
          </cell>
        </row>
        <row r="1992">
          <cell r="A1992">
            <v>152979</v>
          </cell>
        </row>
        <row r="1993">
          <cell r="A1993">
            <v>152981</v>
          </cell>
        </row>
        <row r="1994">
          <cell r="A1994">
            <v>154156</v>
          </cell>
        </row>
        <row r="1995">
          <cell r="A1995">
            <v>152986</v>
          </cell>
        </row>
        <row r="1996">
          <cell r="A1996">
            <v>152613</v>
          </cell>
        </row>
        <row r="1997">
          <cell r="A1997">
            <v>152985</v>
          </cell>
        </row>
        <row r="1998">
          <cell r="A1998">
            <v>154152</v>
          </cell>
        </row>
        <row r="1999">
          <cell r="A1999">
            <v>154155</v>
          </cell>
        </row>
        <row r="2000">
          <cell r="A2000">
            <v>165992</v>
          </cell>
        </row>
        <row r="2001">
          <cell r="A2001">
            <v>150292</v>
          </cell>
        </row>
        <row r="2002">
          <cell r="A2002">
            <v>152464</v>
          </cell>
        </row>
        <row r="2003">
          <cell r="A2003">
            <v>154154</v>
          </cell>
        </row>
        <row r="2004">
          <cell r="A2004">
            <v>146059</v>
          </cell>
        </row>
        <row r="2005">
          <cell r="A2005">
            <v>160505</v>
          </cell>
        </row>
        <row r="2006">
          <cell r="A2006">
            <v>158552</v>
          </cell>
        </row>
        <row r="2007">
          <cell r="A2007">
            <v>155102</v>
          </cell>
        </row>
        <row r="2008">
          <cell r="A2008">
            <v>154762</v>
          </cell>
        </row>
        <row r="2009">
          <cell r="A2009">
            <v>151172</v>
          </cell>
        </row>
        <row r="2010">
          <cell r="A2010">
            <v>151209</v>
          </cell>
        </row>
        <row r="2011">
          <cell r="A2011">
            <v>155613</v>
          </cell>
        </row>
        <row r="2012">
          <cell r="A2012">
            <v>159461</v>
          </cell>
        </row>
        <row r="2013">
          <cell r="A2013">
            <v>151171</v>
          </cell>
        </row>
        <row r="2014">
          <cell r="A2014">
            <v>154153</v>
          </cell>
        </row>
        <row r="2015">
          <cell r="A2015">
            <v>152766</v>
          </cell>
        </row>
        <row r="2016">
          <cell r="A2016">
            <v>152788</v>
          </cell>
        </row>
        <row r="2017">
          <cell r="A2017">
            <v>154158</v>
          </cell>
        </row>
        <row r="2018">
          <cell r="A2018">
            <v>154219</v>
          </cell>
        </row>
        <row r="2019">
          <cell r="A2019">
            <v>150290</v>
          </cell>
        </row>
        <row r="2020">
          <cell r="A2020">
            <v>170052</v>
          </cell>
        </row>
        <row r="2021">
          <cell r="A2021">
            <v>154404</v>
          </cell>
        </row>
        <row r="2022">
          <cell r="A2022">
            <v>151204</v>
          </cell>
        </row>
        <row r="2023">
          <cell r="A2023">
            <v>147253</v>
          </cell>
        </row>
        <row r="2024">
          <cell r="A2024">
            <v>156304</v>
          </cell>
        </row>
        <row r="2025">
          <cell r="A2025">
            <v>180802</v>
          </cell>
        </row>
        <row r="2026">
          <cell r="A2026">
            <v>177032</v>
          </cell>
        </row>
        <row r="2027">
          <cell r="A2027">
            <v>167704</v>
          </cell>
        </row>
        <row r="2028">
          <cell r="A2028">
            <v>167543</v>
          </cell>
        </row>
        <row r="2029">
          <cell r="A2029">
            <v>20402</v>
          </cell>
        </row>
        <row r="2030">
          <cell r="A2030">
            <v>14859</v>
          </cell>
        </row>
        <row r="2031">
          <cell r="A2031">
            <v>15009</v>
          </cell>
        </row>
        <row r="2032">
          <cell r="A2032">
            <v>20700</v>
          </cell>
        </row>
        <row r="2033">
          <cell r="A2033">
            <v>19052</v>
          </cell>
        </row>
        <row r="2034">
          <cell r="A2034">
            <v>22663</v>
          </cell>
        </row>
        <row r="2035">
          <cell r="A2035">
            <v>21350</v>
          </cell>
        </row>
        <row r="2036">
          <cell r="A2036">
            <v>20450</v>
          </cell>
        </row>
        <row r="2037">
          <cell r="A2037">
            <v>21657</v>
          </cell>
        </row>
        <row r="2038">
          <cell r="A2038">
            <v>16250</v>
          </cell>
        </row>
        <row r="2039">
          <cell r="A2039">
            <v>28554</v>
          </cell>
        </row>
        <row r="2040">
          <cell r="A2040">
            <v>20226</v>
          </cell>
        </row>
        <row r="2041">
          <cell r="A2041">
            <v>20055</v>
          </cell>
        </row>
        <row r="2042">
          <cell r="A2042">
            <v>20264</v>
          </cell>
        </row>
        <row r="2043">
          <cell r="A2043">
            <v>16604</v>
          </cell>
        </row>
        <row r="2044">
          <cell r="A2044">
            <v>2050</v>
          </cell>
        </row>
        <row r="2045">
          <cell r="A2045">
            <v>13302</v>
          </cell>
        </row>
        <row r="2046">
          <cell r="A2046">
            <v>10175</v>
          </cell>
        </row>
        <row r="2047">
          <cell r="A2047">
            <v>119492</v>
          </cell>
        </row>
        <row r="2048">
          <cell r="A2048">
            <v>13102</v>
          </cell>
        </row>
        <row r="2049">
          <cell r="A2049">
            <v>10983</v>
          </cell>
        </row>
        <row r="2050">
          <cell r="A2050">
            <v>14319</v>
          </cell>
        </row>
        <row r="2051">
          <cell r="A2051">
            <v>14318</v>
          </cell>
        </row>
        <row r="2052">
          <cell r="A2052">
            <v>25150</v>
          </cell>
        </row>
        <row r="2053">
          <cell r="A2053">
            <v>12503</v>
          </cell>
        </row>
        <row r="2054">
          <cell r="A2054">
            <v>12500</v>
          </cell>
        </row>
        <row r="2055">
          <cell r="A2055">
            <v>12011</v>
          </cell>
        </row>
        <row r="2056">
          <cell r="A2056">
            <v>12702</v>
          </cell>
        </row>
        <row r="2057">
          <cell r="A2057">
            <v>23351</v>
          </cell>
        </row>
        <row r="2058">
          <cell r="A2058">
            <v>12897</v>
          </cell>
        </row>
        <row r="2059">
          <cell r="A2059">
            <v>12898</v>
          </cell>
        </row>
        <row r="2060">
          <cell r="A2060">
            <v>12910</v>
          </cell>
        </row>
        <row r="2061">
          <cell r="A2061">
            <v>12886</v>
          </cell>
        </row>
        <row r="2062">
          <cell r="A2062">
            <v>12866</v>
          </cell>
        </row>
        <row r="2063">
          <cell r="A2063">
            <v>12882</v>
          </cell>
        </row>
        <row r="2064">
          <cell r="A2064">
            <v>12922</v>
          </cell>
        </row>
        <row r="2065">
          <cell r="A2065">
            <v>31501</v>
          </cell>
        </row>
        <row r="2066">
          <cell r="A2066">
            <v>26155</v>
          </cell>
        </row>
        <row r="2067">
          <cell r="A2067">
            <v>26156</v>
          </cell>
        </row>
        <row r="2068">
          <cell r="A2068">
            <v>26022</v>
          </cell>
        </row>
        <row r="2069">
          <cell r="A2069">
            <v>28000</v>
          </cell>
        </row>
        <row r="2070">
          <cell r="A2070">
            <v>26227</v>
          </cell>
        </row>
        <row r="2071">
          <cell r="A2071">
            <v>26308</v>
          </cell>
        </row>
        <row r="2072">
          <cell r="A2072">
            <v>26351</v>
          </cell>
        </row>
        <row r="2073">
          <cell r="A2073">
            <v>26950</v>
          </cell>
        </row>
        <row r="2074">
          <cell r="A2074">
            <v>28050</v>
          </cell>
        </row>
        <row r="2075">
          <cell r="A2075">
            <v>28051</v>
          </cell>
        </row>
        <row r="2076">
          <cell r="A2076">
            <v>28353</v>
          </cell>
        </row>
        <row r="2077">
          <cell r="A2077">
            <v>28450</v>
          </cell>
        </row>
        <row r="2078">
          <cell r="A2078">
            <v>31757</v>
          </cell>
        </row>
        <row r="2079">
          <cell r="A2079">
            <v>30450</v>
          </cell>
        </row>
        <row r="2080">
          <cell r="A2080">
            <v>30652</v>
          </cell>
        </row>
        <row r="2081">
          <cell r="A2081">
            <v>31577</v>
          </cell>
        </row>
        <row r="2082">
          <cell r="A2082">
            <v>31420</v>
          </cell>
        </row>
        <row r="2083">
          <cell r="A2083">
            <v>31419</v>
          </cell>
        </row>
        <row r="2084">
          <cell r="A2084">
            <v>31450</v>
          </cell>
        </row>
        <row r="2085">
          <cell r="A2085">
            <v>31417</v>
          </cell>
        </row>
        <row r="2086">
          <cell r="A2086">
            <v>31454</v>
          </cell>
        </row>
        <row r="2087">
          <cell r="A2087">
            <v>31451</v>
          </cell>
        </row>
        <row r="2088">
          <cell r="A2088">
            <v>31452</v>
          </cell>
        </row>
        <row r="2089">
          <cell r="A2089">
            <v>124402</v>
          </cell>
        </row>
        <row r="2090">
          <cell r="A2090">
            <v>124263</v>
          </cell>
        </row>
        <row r="2091">
          <cell r="A2091">
            <v>124264</v>
          </cell>
        </row>
        <row r="2092">
          <cell r="A2092">
            <v>124940</v>
          </cell>
        </row>
        <row r="2093">
          <cell r="A2093">
            <v>124215</v>
          </cell>
        </row>
        <row r="2094">
          <cell r="A2094">
            <v>123347</v>
          </cell>
        </row>
        <row r="2095">
          <cell r="A2095">
            <v>123264</v>
          </cell>
        </row>
        <row r="2096">
          <cell r="A2096">
            <v>135651</v>
          </cell>
        </row>
        <row r="2097">
          <cell r="A2097">
            <v>20357</v>
          </cell>
        </row>
        <row r="2098">
          <cell r="A2098">
            <v>21351</v>
          </cell>
        </row>
        <row r="2099">
          <cell r="A2099">
            <v>21655</v>
          </cell>
        </row>
        <row r="2100">
          <cell r="A2100">
            <v>20269</v>
          </cell>
        </row>
        <row r="2101">
          <cell r="A2101">
            <v>16904</v>
          </cell>
        </row>
        <row r="2102">
          <cell r="A2102">
            <v>12411</v>
          </cell>
        </row>
        <row r="2103">
          <cell r="A2103">
            <v>12889</v>
          </cell>
        </row>
        <row r="2104">
          <cell r="A2104">
            <v>12752</v>
          </cell>
        </row>
        <row r="2105">
          <cell r="A2105">
            <v>12703</v>
          </cell>
        </row>
        <row r="2106">
          <cell r="A2106">
            <v>26011</v>
          </cell>
        </row>
        <row r="2107">
          <cell r="A2107">
            <v>31552</v>
          </cell>
        </row>
        <row r="2108">
          <cell r="A2108">
            <v>31553</v>
          </cell>
        </row>
        <row r="2109">
          <cell r="A2109">
            <v>31418</v>
          </cell>
        </row>
        <row r="2110">
          <cell r="A2110">
            <v>31453</v>
          </cell>
        </row>
        <row r="2111">
          <cell r="A2111">
            <v>31465</v>
          </cell>
        </row>
        <row r="2112">
          <cell r="A2112">
            <v>31463</v>
          </cell>
        </row>
        <row r="2113">
          <cell r="A2113">
            <v>31474</v>
          </cell>
        </row>
        <row r="2114">
          <cell r="A2114">
            <v>31469</v>
          </cell>
        </row>
        <row r="2115">
          <cell r="A2115">
            <v>31506</v>
          </cell>
        </row>
        <row r="2116">
          <cell r="A2116">
            <v>31557</v>
          </cell>
        </row>
        <row r="2117">
          <cell r="A2117">
            <v>31560</v>
          </cell>
        </row>
        <row r="2118">
          <cell r="A2118">
            <v>31563</v>
          </cell>
        </row>
        <row r="2119">
          <cell r="A2119">
            <v>31526</v>
          </cell>
        </row>
        <row r="2120">
          <cell r="A2120">
            <v>31572</v>
          </cell>
        </row>
        <row r="2121">
          <cell r="A2121">
            <v>31694</v>
          </cell>
        </row>
        <row r="2122">
          <cell r="A2122">
            <v>31695</v>
          </cell>
        </row>
        <row r="2123">
          <cell r="A2123">
            <v>31696</v>
          </cell>
        </row>
        <row r="2124">
          <cell r="A2124">
            <v>31680</v>
          </cell>
        </row>
        <row r="2125">
          <cell r="A2125">
            <v>31684</v>
          </cell>
        </row>
        <row r="2126">
          <cell r="A2126">
            <v>31674</v>
          </cell>
        </row>
        <row r="2127">
          <cell r="A2127">
            <v>31693</v>
          </cell>
        </row>
        <row r="2128">
          <cell r="A2128">
            <v>31683</v>
          </cell>
        </row>
        <row r="2129">
          <cell r="A2129">
            <v>31682</v>
          </cell>
        </row>
        <row r="2130">
          <cell r="A2130">
            <v>31686</v>
          </cell>
        </row>
        <row r="2131">
          <cell r="A2131">
            <v>31685</v>
          </cell>
        </row>
        <row r="2132">
          <cell r="A2132">
            <v>31687</v>
          </cell>
        </row>
        <row r="2133">
          <cell r="A2133">
            <v>31253</v>
          </cell>
        </row>
        <row r="2134">
          <cell r="A2134">
            <v>31202</v>
          </cell>
        </row>
        <row r="2135">
          <cell r="A2135">
            <v>31455</v>
          </cell>
        </row>
        <row r="2136">
          <cell r="A2136">
            <v>31760</v>
          </cell>
        </row>
        <row r="2137">
          <cell r="A2137">
            <v>31759</v>
          </cell>
        </row>
        <row r="2138">
          <cell r="A2138">
            <v>31777</v>
          </cell>
        </row>
        <row r="2139">
          <cell r="A2139">
            <v>31756</v>
          </cell>
        </row>
        <row r="2140">
          <cell r="A2140">
            <v>31755</v>
          </cell>
        </row>
        <row r="2141">
          <cell r="A2141">
            <v>31751</v>
          </cell>
        </row>
        <row r="2142">
          <cell r="A2142">
            <v>31761</v>
          </cell>
        </row>
        <row r="2143">
          <cell r="A2143">
            <v>31209</v>
          </cell>
        </row>
        <row r="2144">
          <cell r="A2144">
            <v>32550</v>
          </cell>
        </row>
        <row r="2145">
          <cell r="A2145">
            <v>31809</v>
          </cell>
        </row>
        <row r="2146">
          <cell r="A2146">
            <v>31850</v>
          </cell>
        </row>
        <row r="2147">
          <cell r="A2147">
            <v>31808</v>
          </cell>
        </row>
        <row r="2148">
          <cell r="A2148">
            <v>32600</v>
          </cell>
        </row>
        <row r="2149">
          <cell r="A2149">
            <v>31900</v>
          </cell>
        </row>
        <row r="2150">
          <cell r="A2150">
            <v>31804</v>
          </cell>
        </row>
        <row r="2151">
          <cell r="A2151">
            <v>32453</v>
          </cell>
        </row>
        <row r="2152">
          <cell r="A2152">
            <v>112163</v>
          </cell>
        </row>
        <row r="2153">
          <cell r="A2153">
            <v>111850</v>
          </cell>
        </row>
        <row r="2154">
          <cell r="A2154">
            <v>117586</v>
          </cell>
        </row>
        <row r="2155">
          <cell r="A2155">
            <v>117553</v>
          </cell>
        </row>
        <row r="2156">
          <cell r="A2156">
            <v>118161</v>
          </cell>
        </row>
        <row r="2157">
          <cell r="A2157">
            <v>114803</v>
          </cell>
        </row>
        <row r="2158">
          <cell r="A2158">
            <v>114772</v>
          </cell>
        </row>
        <row r="2159">
          <cell r="A2159">
            <v>119500</v>
          </cell>
        </row>
        <row r="2160">
          <cell r="A2160">
            <v>119563</v>
          </cell>
        </row>
        <row r="2161">
          <cell r="A2161">
            <v>119392</v>
          </cell>
        </row>
        <row r="2162">
          <cell r="A2162">
            <v>119393</v>
          </cell>
        </row>
        <row r="2163">
          <cell r="A2163">
            <v>118990</v>
          </cell>
        </row>
        <row r="2164">
          <cell r="A2164">
            <v>125133</v>
          </cell>
        </row>
        <row r="2165">
          <cell r="A2165">
            <v>124466</v>
          </cell>
        </row>
        <row r="2166">
          <cell r="A2166">
            <v>124330</v>
          </cell>
        </row>
        <row r="2167">
          <cell r="A2167">
            <v>125134</v>
          </cell>
        </row>
        <row r="2168">
          <cell r="A2168">
            <v>132202</v>
          </cell>
        </row>
        <row r="2169">
          <cell r="A2169">
            <v>139901</v>
          </cell>
        </row>
        <row r="2170">
          <cell r="A2170">
            <v>177790</v>
          </cell>
        </row>
        <row r="2171">
          <cell r="A2171">
            <v>158921</v>
          </cell>
        </row>
        <row r="2172">
          <cell r="A2172">
            <v>151966</v>
          </cell>
        </row>
        <row r="2173">
          <cell r="A2173">
            <v>151967</v>
          </cell>
        </row>
        <row r="2174">
          <cell r="A2174">
            <v>158904</v>
          </cell>
        </row>
        <row r="2175">
          <cell r="A2175">
            <v>158915</v>
          </cell>
        </row>
        <row r="2176">
          <cell r="A2176">
            <v>178209</v>
          </cell>
        </row>
        <row r="2177">
          <cell r="A2177">
            <v>159057</v>
          </cell>
        </row>
        <row r="2178">
          <cell r="A2178">
            <v>177998</v>
          </cell>
        </row>
        <row r="2179">
          <cell r="A2179">
            <v>151959</v>
          </cell>
        </row>
        <row r="2180">
          <cell r="A2180">
            <v>158770</v>
          </cell>
        </row>
        <row r="2181">
          <cell r="A2181">
            <v>158905</v>
          </cell>
        </row>
        <row r="2182">
          <cell r="A2182">
            <v>153101</v>
          </cell>
        </row>
        <row r="2183">
          <cell r="A2183">
            <v>159175</v>
          </cell>
        </row>
        <row r="2184">
          <cell r="A2184">
            <v>152403</v>
          </cell>
        </row>
        <row r="2185">
          <cell r="A2185">
            <v>164052</v>
          </cell>
        </row>
        <row r="2186">
          <cell r="A2186">
            <v>163802</v>
          </cell>
        </row>
        <row r="2187">
          <cell r="A2187">
            <v>164920</v>
          </cell>
        </row>
        <row r="2188">
          <cell r="A2188">
            <v>161052</v>
          </cell>
        </row>
        <row r="2189">
          <cell r="A2189">
            <v>158903</v>
          </cell>
        </row>
        <row r="2190">
          <cell r="A2190">
            <v>163803</v>
          </cell>
        </row>
        <row r="2191">
          <cell r="A2191">
            <v>158899</v>
          </cell>
        </row>
        <row r="2192">
          <cell r="A2192">
            <v>158761</v>
          </cell>
        </row>
        <row r="2193">
          <cell r="A2193">
            <v>158924</v>
          </cell>
        </row>
        <row r="2194">
          <cell r="A2194">
            <v>158772</v>
          </cell>
        </row>
        <row r="2195">
          <cell r="A2195">
            <v>158774</v>
          </cell>
        </row>
        <row r="2196">
          <cell r="A2196">
            <v>158775</v>
          </cell>
        </row>
        <row r="2197">
          <cell r="A2197">
            <v>177161</v>
          </cell>
        </row>
        <row r="2198">
          <cell r="A2198">
            <v>177705</v>
          </cell>
        </row>
        <row r="2199">
          <cell r="A2199">
            <v>158840</v>
          </cell>
        </row>
        <row r="2200">
          <cell r="A2200">
            <v>177158</v>
          </cell>
        </row>
        <row r="2201">
          <cell r="A2201">
            <v>177949</v>
          </cell>
        </row>
        <row r="2202">
          <cell r="A2202">
            <v>178147</v>
          </cell>
        </row>
        <row r="2203">
          <cell r="A2203">
            <v>177555</v>
          </cell>
        </row>
        <row r="2204">
          <cell r="A2204">
            <v>178168</v>
          </cell>
        </row>
        <row r="2205">
          <cell r="A2205">
            <v>177584</v>
          </cell>
        </row>
        <row r="2206">
          <cell r="A2206">
            <v>177728</v>
          </cell>
        </row>
        <row r="2207">
          <cell r="A2207">
            <v>177735</v>
          </cell>
        </row>
        <row r="2208">
          <cell r="A2208">
            <v>21000</v>
          </cell>
        </row>
        <row r="2209">
          <cell r="A2209">
            <v>21800</v>
          </cell>
        </row>
        <row r="2210">
          <cell r="A2210">
            <v>10363</v>
          </cell>
        </row>
        <row r="2211">
          <cell r="A2211">
            <v>10558</v>
          </cell>
        </row>
        <row r="2212">
          <cell r="A2212">
            <v>124149</v>
          </cell>
        </row>
        <row r="2213">
          <cell r="A2213">
            <v>12460</v>
          </cell>
        </row>
        <row r="2214">
          <cell r="A2214">
            <v>26017</v>
          </cell>
        </row>
        <row r="2215">
          <cell r="A2215">
            <v>26013</v>
          </cell>
        </row>
        <row r="2216">
          <cell r="A2216">
            <v>26321</v>
          </cell>
        </row>
        <row r="2217">
          <cell r="A2217">
            <v>25907</v>
          </cell>
        </row>
        <row r="2218">
          <cell r="A2218">
            <v>32060</v>
          </cell>
        </row>
        <row r="2219">
          <cell r="A2219">
            <v>29603</v>
          </cell>
        </row>
        <row r="2220">
          <cell r="A2220">
            <v>29751</v>
          </cell>
        </row>
        <row r="2221">
          <cell r="A2221">
            <v>30000</v>
          </cell>
        </row>
        <row r="2222">
          <cell r="A2222">
            <v>31471</v>
          </cell>
        </row>
        <row r="2223">
          <cell r="A2223">
            <v>31692</v>
          </cell>
        </row>
        <row r="2224">
          <cell r="A2224">
            <v>31585</v>
          </cell>
        </row>
        <row r="2225">
          <cell r="A2225">
            <v>31602</v>
          </cell>
        </row>
        <row r="2226">
          <cell r="A2226">
            <v>31357</v>
          </cell>
        </row>
        <row r="2227">
          <cell r="A2227">
            <v>31791</v>
          </cell>
        </row>
        <row r="2228">
          <cell r="A2228">
            <v>32062</v>
          </cell>
        </row>
        <row r="2229">
          <cell r="A2229">
            <v>32063</v>
          </cell>
        </row>
        <row r="2230">
          <cell r="A2230">
            <v>31792</v>
          </cell>
        </row>
        <row r="2231">
          <cell r="A2231">
            <v>31785</v>
          </cell>
        </row>
        <row r="2232">
          <cell r="A2232">
            <v>32061</v>
          </cell>
        </row>
        <row r="2233">
          <cell r="A2233">
            <v>32057</v>
          </cell>
        </row>
        <row r="2234">
          <cell r="A2234">
            <v>32052</v>
          </cell>
        </row>
        <row r="2235">
          <cell r="A2235">
            <v>108170</v>
          </cell>
        </row>
        <row r="2236">
          <cell r="A2236">
            <v>124159</v>
          </cell>
        </row>
        <row r="2237">
          <cell r="A2237">
            <v>125443</v>
          </cell>
        </row>
        <row r="2238">
          <cell r="A2238">
            <v>125385</v>
          </cell>
        </row>
        <row r="2239">
          <cell r="A2239">
            <v>124688</v>
          </cell>
        </row>
        <row r="2240">
          <cell r="A2240">
            <v>127452</v>
          </cell>
        </row>
        <row r="2241">
          <cell r="A2241">
            <v>124662</v>
          </cell>
        </row>
        <row r="2242">
          <cell r="A2242">
            <v>124158</v>
          </cell>
        </row>
        <row r="2243">
          <cell r="A2243">
            <v>124594</v>
          </cell>
        </row>
        <row r="2244">
          <cell r="A2244">
            <v>124872</v>
          </cell>
        </row>
        <row r="2245">
          <cell r="A2245">
            <v>127510</v>
          </cell>
        </row>
        <row r="2246">
          <cell r="A2246">
            <v>127449</v>
          </cell>
        </row>
        <row r="2247">
          <cell r="A2247">
            <v>125367</v>
          </cell>
        </row>
        <row r="2248">
          <cell r="A2248">
            <v>124627</v>
          </cell>
        </row>
        <row r="2249">
          <cell r="A2249">
            <v>124667</v>
          </cell>
        </row>
        <row r="2250">
          <cell r="A2250">
            <v>127446</v>
          </cell>
        </row>
        <row r="2251">
          <cell r="A2251">
            <v>124623</v>
          </cell>
        </row>
        <row r="2252">
          <cell r="A2252">
            <v>124689</v>
          </cell>
        </row>
        <row r="2253">
          <cell r="A2253">
            <v>124600</v>
          </cell>
        </row>
        <row r="2254">
          <cell r="A2254">
            <v>124172</v>
          </cell>
        </row>
        <row r="2255">
          <cell r="A2255">
            <v>124939</v>
          </cell>
        </row>
        <row r="2256">
          <cell r="A2256">
            <v>143602</v>
          </cell>
        </row>
        <row r="2257">
          <cell r="A2257">
            <v>129052</v>
          </cell>
        </row>
        <row r="2258">
          <cell r="A2258">
            <v>133165</v>
          </cell>
        </row>
        <row r="2259">
          <cell r="A2259">
            <v>135052</v>
          </cell>
        </row>
        <row r="2260">
          <cell r="A2260">
            <v>139872</v>
          </cell>
        </row>
        <row r="2261">
          <cell r="A2261">
            <v>152548</v>
          </cell>
        </row>
        <row r="2262">
          <cell r="A2262">
            <v>140071</v>
          </cell>
        </row>
        <row r="2263">
          <cell r="A2263">
            <v>145006</v>
          </cell>
        </row>
        <row r="2264">
          <cell r="A2264">
            <v>157490</v>
          </cell>
        </row>
        <row r="2265">
          <cell r="A2265">
            <v>151152</v>
          </cell>
        </row>
        <row r="2266">
          <cell r="A2266">
            <v>157927</v>
          </cell>
        </row>
        <row r="2267">
          <cell r="A2267">
            <v>157600</v>
          </cell>
        </row>
        <row r="2268">
          <cell r="A2268">
            <v>151664</v>
          </cell>
        </row>
        <row r="2269">
          <cell r="A2269">
            <v>154124</v>
          </cell>
        </row>
        <row r="2270">
          <cell r="A2270">
            <v>166754</v>
          </cell>
        </row>
        <row r="2271">
          <cell r="A2271">
            <v>166784</v>
          </cell>
        </row>
        <row r="2272">
          <cell r="A2272">
            <v>166776</v>
          </cell>
        </row>
        <row r="2273">
          <cell r="A2273">
            <v>166780</v>
          </cell>
        </row>
        <row r="2274">
          <cell r="A2274">
            <v>166782</v>
          </cell>
        </row>
        <row r="2275">
          <cell r="A2275">
            <v>150051</v>
          </cell>
        </row>
        <row r="2276">
          <cell r="A2276">
            <v>166788</v>
          </cell>
        </row>
        <row r="2277">
          <cell r="A2277">
            <v>166756</v>
          </cell>
        </row>
        <row r="2278">
          <cell r="A2278">
            <v>166778</v>
          </cell>
        </row>
        <row r="2279">
          <cell r="A2279">
            <v>166760</v>
          </cell>
        </row>
        <row r="2280">
          <cell r="A2280">
            <v>166770</v>
          </cell>
        </row>
        <row r="2281">
          <cell r="A2281">
            <v>159458</v>
          </cell>
        </row>
        <row r="2282">
          <cell r="A2282">
            <v>150264</v>
          </cell>
        </row>
        <row r="2283">
          <cell r="A2283">
            <v>146464</v>
          </cell>
        </row>
        <row r="2284">
          <cell r="A2284">
            <v>159362</v>
          </cell>
        </row>
        <row r="2285">
          <cell r="A2285">
            <v>146063</v>
          </cell>
        </row>
        <row r="2286">
          <cell r="A2286">
            <v>159464</v>
          </cell>
        </row>
        <row r="2287">
          <cell r="A2287">
            <v>159455</v>
          </cell>
        </row>
        <row r="2288">
          <cell r="A2288">
            <v>146256</v>
          </cell>
        </row>
        <row r="2289">
          <cell r="A2289">
            <v>159467</v>
          </cell>
        </row>
        <row r="2290">
          <cell r="A2290">
            <v>159452</v>
          </cell>
        </row>
        <row r="2291">
          <cell r="A2291">
            <v>155203</v>
          </cell>
        </row>
        <row r="2292">
          <cell r="A2292">
            <v>157493</v>
          </cell>
        </row>
        <row r="2293">
          <cell r="A2293">
            <v>157496</v>
          </cell>
        </row>
        <row r="2294">
          <cell r="A2294">
            <v>151154</v>
          </cell>
        </row>
        <row r="2295">
          <cell r="A2295">
            <v>178475</v>
          </cell>
        </row>
        <row r="2296">
          <cell r="A2296">
            <v>176952</v>
          </cell>
        </row>
        <row r="2297">
          <cell r="A2297">
            <v>20351</v>
          </cell>
        </row>
        <row r="2298">
          <cell r="A2298">
            <v>15006</v>
          </cell>
        </row>
        <row r="2299">
          <cell r="A2299">
            <v>31518</v>
          </cell>
        </row>
        <row r="2300">
          <cell r="A2300">
            <v>31681</v>
          </cell>
        </row>
        <row r="2301">
          <cell r="A2301">
            <v>31676</v>
          </cell>
        </row>
        <row r="2302">
          <cell r="A2302">
            <v>31675</v>
          </cell>
        </row>
        <row r="2303">
          <cell r="A2303">
            <v>31679</v>
          </cell>
        </row>
        <row r="2304">
          <cell r="A2304">
            <v>31802</v>
          </cell>
        </row>
        <row r="2305">
          <cell r="A2305">
            <v>32009</v>
          </cell>
        </row>
        <row r="2306">
          <cell r="A2306">
            <v>101915</v>
          </cell>
        </row>
        <row r="2307">
          <cell r="A2307">
            <v>108447</v>
          </cell>
        </row>
        <row r="2308">
          <cell r="A2308">
            <v>126798</v>
          </cell>
        </row>
        <row r="2309">
          <cell r="A2309">
            <v>125537</v>
          </cell>
        </row>
        <row r="2310">
          <cell r="A2310">
            <v>158988</v>
          </cell>
        </row>
        <row r="2311">
          <cell r="A2311">
            <v>158906</v>
          </cell>
        </row>
        <row r="2312">
          <cell r="A2312">
            <v>159056</v>
          </cell>
        </row>
        <row r="2313">
          <cell r="A2313">
            <v>25502</v>
          </cell>
        </row>
        <row r="2314">
          <cell r="A2314">
            <v>31586</v>
          </cell>
        </row>
        <row r="2315">
          <cell r="A2315">
            <v>127453</v>
          </cell>
        </row>
        <row r="2316">
          <cell r="A2316">
            <v>124923</v>
          </cell>
        </row>
        <row r="2317">
          <cell r="A2317">
            <v>124626</v>
          </cell>
        </row>
        <row r="2318">
          <cell r="A2318">
            <v>157928</v>
          </cell>
        </row>
        <row r="2319">
          <cell r="A2319">
            <v>21421</v>
          </cell>
        </row>
        <row r="2320">
          <cell r="A2320">
            <v>21408</v>
          </cell>
        </row>
        <row r="2321">
          <cell r="A2321">
            <v>21420</v>
          </cell>
        </row>
        <row r="2322">
          <cell r="A2322">
            <v>21412</v>
          </cell>
        </row>
        <row r="2323">
          <cell r="A2323">
            <v>21409</v>
          </cell>
        </row>
        <row r="2324">
          <cell r="A2324">
            <v>21407</v>
          </cell>
        </row>
        <row r="2325">
          <cell r="A2325">
            <v>21803</v>
          </cell>
        </row>
        <row r="2326">
          <cell r="A2326">
            <v>20249</v>
          </cell>
        </row>
        <row r="2327">
          <cell r="A2327">
            <v>20223</v>
          </cell>
        </row>
        <row r="2328">
          <cell r="A2328">
            <v>13351</v>
          </cell>
        </row>
        <row r="2329">
          <cell r="A2329">
            <v>11128</v>
          </cell>
        </row>
        <row r="2330">
          <cell r="A2330">
            <v>10108</v>
          </cell>
        </row>
        <row r="2331">
          <cell r="A2331">
            <v>10756</v>
          </cell>
        </row>
        <row r="2332">
          <cell r="A2332">
            <v>14317</v>
          </cell>
        </row>
        <row r="2333">
          <cell r="A2333">
            <v>26104</v>
          </cell>
        </row>
        <row r="2334">
          <cell r="A2334">
            <v>26131</v>
          </cell>
        </row>
        <row r="2335">
          <cell r="A2335">
            <v>31678</v>
          </cell>
        </row>
        <row r="2336">
          <cell r="A2336">
            <v>31677</v>
          </cell>
        </row>
        <row r="2337">
          <cell r="A2337">
            <v>175772</v>
          </cell>
        </row>
        <row r="2338">
          <cell r="A2338">
            <v>174103</v>
          </cell>
        </row>
        <row r="2339">
          <cell r="A2339">
            <v>20404</v>
          </cell>
        </row>
        <row r="2340">
          <cell r="A2340">
            <v>19256</v>
          </cell>
        </row>
        <row r="2341">
          <cell r="A2341">
            <v>31657</v>
          </cell>
        </row>
        <row r="2342">
          <cell r="A2342">
            <v>19900</v>
          </cell>
        </row>
        <row r="2343">
          <cell r="A2343">
            <v>19252</v>
          </cell>
        </row>
        <row r="2344">
          <cell r="A2344">
            <v>20750</v>
          </cell>
        </row>
        <row r="2345">
          <cell r="A2345">
            <v>26006</v>
          </cell>
        </row>
        <row r="2346">
          <cell r="A2346">
            <v>26229</v>
          </cell>
        </row>
        <row r="2347">
          <cell r="A2347">
            <v>31441</v>
          </cell>
        </row>
        <row r="2348">
          <cell r="A2348">
            <v>31498</v>
          </cell>
        </row>
        <row r="2349">
          <cell r="A2349">
            <v>31500</v>
          </cell>
        </row>
        <row r="2350">
          <cell r="A2350">
            <v>31571</v>
          </cell>
        </row>
        <row r="2351">
          <cell r="A2351">
            <v>31517</v>
          </cell>
        </row>
        <row r="2352">
          <cell r="A2352">
            <v>31651</v>
          </cell>
        </row>
        <row r="2353">
          <cell r="A2353">
            <v>31667</v>
          </cell>
        </row>
        <row r="2354">
          <cell r="A2354">
            <v>120426</v>
          </cell>
        </row>
        <row r="2355">
          <cell r="A2355">
            <v>31658</v>
          </cell>
        </row>
        <row r="2356">
          <cell r="A2356">
            <v>31700</v>
          </cell>
        </row>
        <row r="2357">
          <cell r="A2357">
            <v>32353</v>
          </cell>
        </row>
        <row r="2358">
          <cell r="A2358">
            <v>33052</v>
          </cell>
        </row>
        <row r="2359">
          <cell r="A2359">
            <v>101921</v>
          </cell>
        </row>
        <row r="2360">
          <cell r="A2360">
            <v>101423</v>
          </cell>
        </row>
        <row r="2361">
          <cell r="A2361">
            <v>33250</v>
          </cell>
        </row>
        <row r="2362">
          <cell r="A2362">
            <v>33051</v>
          </cell>
        </row>
        <row r="2363">
          <cell r="A2363">
            <v>101913</v>
          </cell>
        </row>
        <row r="2364">
          <cell r="A2364">
            <v>33204</v>
          </cell>
        </row>
        <row r="2365">
          <cell r="A2365">
            <v>33206</v>
          </cell>
        </row>
        <row r="2366">
          <cell r="A2366">
            <v>33209</v>
          </cell>
        </row>
        <row r="2367">
          <cell r="A2367">
            <v>33208</v>
          </cell>
        </row>
        <row r="2368">
          <cell r="A2368">
            <v>100460</v>
          </cell>
        </row>
        <row r="2369">
          <cell r="A2369">
            <v>33150</v>
          </cell>
        </row>
        <row r="2370">
          <cell r="A2370">
            <v>101431</v>
          </cell>
        </row>
        <row r="2371">
          <cell r="A2371">
            <v>33205</v>
          </cell>
        </row>
        <row r="2372">
          <cell r="A2372">
            <v>101403</v>
          </cell>
        </row>
        <row r="2373">
          <cell r="A2373">
            <v>101405</v>
          </cell>
        </row>
        <row r="2374">
          <cell r="A2374">
            <v>112167</v>
          </cell>
        </row>
        <row r="2375">
          <cell r="A2375">
            <v>112407</v>
          </cell>
        </row>
        <row r="2376">
          <cell r="A2376">
            <v>108428</v>
          </cell>
        </row>
        <row r="2377">
          <cell r="A2377">
            <v>112552</v>
          </cell>
        </row>
        <row r="2378">
          <cell r="A2378">
            <v>112402</v>
          </cell>
        </row>
        <row r="2379">
          <cell r="A2379">
            <v>125242</v>
          </cell>
        </row>
        <row r="2380">
          <cell r="A2380">
            <v>117852</v>
          </cell>
        </row>
        <row r="2381">
          <cell r="A2381">
            <v>119802</v>
          </cell>
        </row>
        <row r="2382">
          <cell r="A2382">
            <v>119729</v>
          </cell>
        </row>
        <row r="2383">
          <cell r="A2383">
            <v>121154</v>
          </cell>
        </row>
        <row r="2384">
          <cell r="A2384">
            <v>120401</v>
          </cell>
        </row>
        <row r="2385">
          <cell r="A2385">
            <v>119514</v>
          </cell>
        </row>
        <row r="2386">
          <cell r="A2386">
            <v>120428</v>
          </cell>
        </row>
        <row r="2387">
          <cell r="A2387">
            <v>119256</v>
          </cell>
        </row>
        <row r="2388">
          <cell r="A2388">
            <v>123557</v>
          </cell>
        </row>
        <row r="2389">
          <cell r="A2389">
            <v>124937</v>
          </cell>
        </row>
        <row r="2390">
          <cell r="A2390">
            <v>124203</v>
          </cell>
        </row>
        <row r="2391">
          <cell r="A2391">
            <v>124307</v>
          </cell>
        </row>
        <row r="2392">
          <cell r="A2392">
            <v>125199</v>
          </cell>
        </row>
        <row r="2393">
          <cell r="A2393">
            <v>126421</v>
          </cell>
        </row>
        <row r="2394">
          <cell r="A2394">
            <v>126334</v>
          </cell>
        </row>
        <row r="2395">
          <cell r="A2395">
            <v>125539</v>
          </cell>
        </row>
        <row r="2396">
          <cell r="A2396">
            <v>125380</v>
          </cell>
        </row>
        <row r="2397">
          <cell r="A2397">
            <v>124946</v>
          </cell>
        </row>
        <row r="2398">
          <cell r="A2398">
            <v>123921</v>
          </cell>
        </row>
        <row r="2399">
          <cell r="A2399">
            <v>123559</v>
          </cell>
        </row>
        <row r="2400">
          <cell r="A2400">
            <v>124308</v>
          </cell>
        </row>
        <row r="2401">
          <cell r="A2401">
            <v>126247</v>
          </cell>
        </row>
        <row r="2402">
          <cell r="A2402">
            <v>124952</v>
          </cell>
        </row>
        <row r="2403">
          <cell r="A2403">
            <v>124306</v>
          </cell>
        </row>
        <row r="2404">
          <cell r="A2404">
            <v>126495</v>
          </cell>
        </row>
        <row r="2405">
          <cell r="A2405">
            <v>126496</v>
          </cell>
        </row>
        <row r="2406">
          <cell r="A2406">
            <v>124207</v>
          </cell>
        </row>
        <row r="2407">
          <cell r="A2407">
            <v>122055</v>
          </cell>
        </row>
        <row r="2408">
          <cell r="A2408">
            <v>124945</v>
          </cell>
        </row>
        <row r="2409">
          <cell r="A2409">
            <v>125135</v>
          </cell>
        </row>
        <row r="2410">
          <cell r="A2410">
            <v>124208</v>
          </cell>
        </row>
        <row r="2411">
          <cell r="A2411">
            <v>127171</v>
          </cell>
        </row>
        <row r="2412">
          <cell r="A2412">
            <v>128305</v>
          </cell>
        </row>
        <row r="2413">
          <cell r="A2413">
            <v>127852</v>
          </cell>
        </row>
        <row r="2414">
          <cell r="A2414">
            <v>124659</v>
          </cell>
        </row>
        <row r="2415">
          <cell r="A2415">
            <v>124949</v>
          </cell>
        </row>
        <row r="2416">
          <cell r="A2416">
            <v>126494</v>
          </cell>
        </row>
        <row r="2417">
          <cell r="A2417">
            <v>124206</v>
          </cell>
        </row>
        <row r="2418">
          <cell r="A2418">
            <v>127517</v>
          </cell>
        </row>
        <row r="2419">
          <cell r="A2419">
            <v>124204</v>
          </cell>
        </row>
        <row r="2420">
          <cell r="A2420">
            <v>124205</v>
          </cell>
        </row>
        <row r="2421">
          <cell r="A2421">
            <v>123552</v>
          </cell>
        </row>
        <row r="2422">
          <cell r="A2422">
            <v>124951</v>
          </cell>
        </row>
        <row r="2423">
          <cell r="A2423">
            <v>124938</v>
          </cell>
        </row>
        <row r="2424">
          <cell r="A2424">
            <v>124933</v>
          </cell>
        </row>
        <row r="2425">
          <cell r="A2425">
            <v>124941</v>
          </cell>
        </row>
        <row r="2426">
          <cell r="A2426">
            <v>124873</v>
          </cell>
        </row>
        <row r="2427">
          <cell r="A2427">
            <v>128867</v>
          </cell>
        </row>
        <row r="2428">
          <cell r="A2428">
            <v>129703</v>
          </cell>
        </row>
        <row r="2429">
          <cell r="A2429">
            <v>130744</v>
          </cell>
        </row>
        <row r="2430">
          <cell r="A2430">
            <v>128868</v>
          </cell>
        </row>
        <row r="2431">
          <cell r="A2431">
            <v>129657</v>
          </cell>
        </row>
        <row r="2432">
          <cell r="A2432">
            <v>128304</v>
          </cell>
        </row>
        <row r="2433">
          <cell r="A2433">
            <v>128306</v>
          </cell>
        </row>
        <row r="2434">
          <cell r="A2434">
            <v>128303</v>
          </cell>
        </row>
        <row r="2435">
          <cell r="A2435">
            <v>128307</v>
          </cell>
        </row>
        <row r="2436">
          <cell r="A2436">
            <v>176410</v>
          </cell>
        </row>
        <row r="2437">
          <cell r="A2437">
            <v>135293</v>
          </cell>
        </row>
        <row r="2438">
          <cell r="A2438">
            <v>132436</v>
          </cell>
        </row>
        <row r="2439">
          <cell r="A2439">
            <v>132486</v>
          </cell>
        </row>
        <row r="2440">
          <cell r="A2440">
            <v>132437</v>
          </cell>
        </row>
        <row r="2441">
          <cell r="A2441">
            <v>135618</v>
          </cell>
        </row>
        <row r="2442">
          <cell r="A2442">
            <v>135771</v>
          </cell>
        </row>
        <row r="2443">
          <cell r="A2443">
            <v>141015</v>
          </cell>
        </row>
        <row r="2444">
          <cell r="A2444">
            <v>135649</v>
          </cell>
        </row>
        <row r="2445">
          <cell r="A2445">
            <v>135604</v>
          </cell>
        </row>
        <row r="2446">
          <cell r="A2446">
            <v>135608</v>
          </cell>
        </row>
        <row r="2447">
          <cell r="A2447">
            <v>135653</v>
          </cell>
        </row>
        <row r="2448">
          <cell r="A2448">
            <v>152471</v>
          </cell>
        </row>
        <row r="2449">
          <cell r="A2449">
            <v>152472</v>
          </cell>
        </row>
        <row r="2450">
          <cell r="A2450">
            <v>152474</v>
          </cell>
        </row>
        <row r="2451">
          <cell r="A2451">
            <v>152481</v>
          </cell>
        </row>
        <row r="2452">
          <cell r="A2452">
            <v>135622</v>
          </cell>
        </row>
        <row r="2453">
          <cell r="A2453">
            <v>152484</v>
          </cell>
        </row>
        <row r="2454">
          <cell r="A2454">
            <v>135657</v>
          </cell>
        </row>
        <row r="2455">
          <cell r="A2455">
            <v>135647</v>
          </cell>
        </row>
        <row r="2456">
          <cell r="A2456">
            <v>135626</v>
          </cell>
        </row>
        <row r="2457">
          <cell r="A2457">
            <v>152475</v>
          </cell>
        </row>
        <row r="2458">
          <cell r="A2458">
            <v>152476</v>
          </cell>
        </row>
        <row r="2459">
          <cell r="A2459">
            <v>152480</v>
          </cell>
        </row>
        <row r="2460">
          <cell r="A2460">
            <v>152483</v>
          </cell>
        </row>
        <row r="2461">
          <cell r="A2461">
            <v>152485</v>
          </cell>
        </row>
        <row r="2462">
          <cell r="A2462">
            <v>152469</v>
          </cell>
        </row>
        <row r="2463">
          <cell r="A2463">
            <v>152496</v>
          </cell>
        </row>
        <row r="2464">
          <cell r="A2464">
            <v>152557</v>
          </cell>
        </row>
        <row r="2465">
          <cell r="A2465">
            <v>152467</v>
          </cell>
        </row>
        <row r="2466">
          <cell r="A2466">
            <v>176404</v>
          </cell>
        </row>
        <row r="2467">
          <cell r="A2467">
            <v>152466</v>
          </cell>
        </row>
        <row r="2468">
          <cell r="A2468">
            <v>152473</v>
          </cell>
        </row>
        <row r="2469">
          <cell r="A2469">
            <v>152477</v>
          </cell>
        </row>
        <row r="2470">
          <cell r="A2470">
            <v>152495</v>
          </cell>
        </row>
        <row r="2471">
          <cell r="A2471">
            <v>155057</v>
          </cell>
        </row>
        <row r="2472">
          <cell r="A2472">
            <v>145684</v>
          </cell>
        </row>
        <row r="2473">
          <cell r="A2473">
            <v>152542</v>
          </cell>
        </row>
        <row r="2474">
          <cell r="A2474">
            <v>145965</v>
          </cell>
        </row>
        <row r="2475">
          <cell r="A2475">
            <v>152652</v>
          </cell>
        </row>
        <row r="2476">
          <cell r="A2476">
            <v>176752</v>
          </cell>
        </row>
        <row r="2477">
          <cell r="A2477">
            <v>151158</v>
          </cell>
        </row>
        <row r="2478">
          <cell r="A2478">
            <v>151182</v>
          </cell>
        </row>
        <row r="2479">
          <cell r="A2479">
            <v>155202</v>
          </cell>
        </row>
        <row r="2480">
          <cell r="A2480">
            <v>151404</v>
          </cell>
        </row>
        <row r="2481">
          <cell r="A2481">
            <v>175440</v>
          </cell>
        </row>
        <row r="2482">
          <cell r="A2482">
            <v>175441</v>
          </cell>
        </row>
        <row r="2483">
          <cell r="A2483">
            <v>175442</v>
          </cell>
        </row>
        <row r="2484">
          <cell r="A2484">
            <v>175443</v>
          </cell>
        </row>
        <row r="2485">
          <cell r="A2485">
            <v>175414</v>
          </cell>
        </row>
        <row r="2486">
          <cell r="A2486">
            <v>175417</v>
          </cell>
        </row>
        <row r="2487">
          <cell r="A2487">
            <v>151757</v>
          </cell>
        </row>
        <row r="2488">
          <cell r="A2488">
            <v>175427</v>
          </cell>
        </row>
        <row r="2489">
          <cell r="A2489">
            <v>177155</v>
          </cell>
        </row>
        <row r="2490">
          <cell r="A2490">
            <v>175429</v>
          </cell>
        </row>
        <row r="2491">
          <cell r="A2491">
            <v>151188</v>
          </cell>
        </row>
        <row r="2492">
          <cell r="A2492">
            <v>151180</v>
          </cell>
        </row>
        <row r="2493">
          <cell r="A2493">
            <v>175393</v>
          </cell>
        </row>
        <row r="2494">
          <cell r="A2494">
            <v>175399</v>
          </cell>
        </row>
        <row r="2495">
          <cell r="A2495">
            <v>151053</v>
          </cell>
        </row>
        <row r="2496">
          <cell r="A2496">
            <v>151405</v>
          </cell>
        </row>
        <row r="2497">
          <cell r="A2497">
            <v>151054</v>
          </cell>
        </row>
        <row r="2498">
          <cell r="A2498">
            <v>151186</v>
          </cell>
        </row>
        <row r="2499">
          <cell r="A2499">
            <v>175405</v>
          </cell>
        </row>
        <row r="2500">
          <cell r="A2500">
            <v>175394</v>
          </cell>
        </row>
        <row r="2501">
          <cell r="A2501">
            <v>175396</v>
          </cell>
        </row>
        <row r="2502">
          <cell r="A2502">
            <v>177702</v>
          </cell>
        </row>
        <row r="2503">
          <cell r="A2503">
            <v>175403</v>
          </cell>
        </row>
        <row r="2504">
          <cell r="A2504">
            <v>151173</v>
          </cell>
        </row>
        <row r="2505">
          <cell r="A2505">
            <v>151982</v>
          </cell>
        </row>
        <row r="2506">
          <cell r="A2506">
            <v>151056</v>
          </cell>
        </row>
        <row r="2507">
          <cell r="A2507">
            <v>164521</v>
          </cell>
        </row>
        <row r="2508">
          <cell r="A2508">
            <v>164520</v>
          </cell>
        </row>
        <row r="2509">
          <cell r="A2509">
            <v>164529</v>
          </cell>
        </row>
        <row r="2510">
          <cell r="A2510">
            <v>164532</v>
          </cell>
        </row>
        <row r="2511">
          <cell r="A2511">
            <v>151183</v>
          </cell>
        </row>
        <row r="2512">
          <cell r="A2512">
            <v>175428</v>
          </cell>
        </row>
        <row r="2513">
          <cell r="A2513">
            <v>151161</v>
          </cell>
        </row>
        <row r="2514">
          <cell r="A2514">
            <v>175102</v>
          </cell>
        </row>
        <row r="2515">
          <cell r="A2515">
            <v>151187</v>
          </cell>
        </row>
        <row r="2516">
          <cell r="A2516">
            <v>162682</v>
          </cell>
        </row>
        <row r="2517">
          <cell r="A2517">
            <v>151170</v>
          </cell>
        </row>
        <row r="2518">
          <cell r="A2518">
            <v>175432</v>
          </cell>
        </row>
        <row r="2519">
          <cell r="A2519">
            <v>175501</v>
          </cell>
        </row>
        <row r="2520">
          <cell r="A2520">
            <v>175510</v>
          </cell>
        </row>
        <row r="2521">
          <cell r="A2521">
            <v>175434</v>
          </cell>
        </row>
        <row r="2522">
          <cell r="A2522">
            <v>175446</v>
          </cell>
        </row>
        <row r="2523">
          <cell r="A2523">
            <v>175447</v>
          </cell>
        </row>
        <row r="2524">
          <cell r="A2524">
            <v>175450</v>
          </cell>
        </row>
        <row r="2525">
          <cell r="A2525">
            <v>175511</v>
          </cell>
        </row>
        <row r="2526">
          <cell r="A2526">
            <v>152409</v>
          </cell>
        </row>
        <row r="2527">
          <cell r="A2527">
            <v>175455</v>
          </cell>
        </row>
        <row r="2528">
          <cell r="A2528">
            <v>175514</v>
          </cell>
        </row>
        <row r="2529">
          <cell r="A2529">
            <v>175433</v>
          </cell>
        </row>
        <row r="2530">
          <cell r="A2530">
            <v>175435</v>
          </cell>
        </row>
        <row r="2531">
          <cell r="A2531">
            <v>175436</v>
          </cell>
        </row>
        <row r="2532">
          <cell r="A2532">
            <v>175437</v>
          </cell>
        </row>
        <row r="2533">
          <cell r="A2533">
            <v>175438</v>
          </cell>
        </row>
        <row r="2534">
          <cell r="A2534">
            <v>152206</v>
          </cell>
        </row>
        <row r="2535">
          <cell r="A2535">
            <v>175439</v>
          </cell>
        </row>
        <row r="2536">
          <cell r="A2536">
            <v>175416</v>
          </cell>
        </row>
        <row r="2537">
          <cell r="A2537">
            <v>152786</v>
          </cell>
        </row>
        <row r="2538">
          <cell r="A2538">
            <v>175418</v>
          </cell>
        </row>
        <row r="2539">
          <cell r="A2539">
            <v>175398</v>
          </cell>
        </row>
        <row r="2540">
          <cell r="A2540">
            <v>175448</v>
          </cell>
        </row>
        <row r="2541">
          <cell r="A2541">
            <v>175449</v>
          </cell>
        </row>
        <row r="2542">
          <cell r="A2542">
            <v>173002</v>
          </cell>
        </row>
        <row r="2543">
          <cell r="A2543">
            <v>175397</v>
          </cell>
        </row>
        <row r="2544">
          <cell r="A2544">
            <v>175507</v>
          </cell>
        </row>
        <row r="2545">
          <cell r="A2545">
            <v>159190</v>
          </cell>
        </row>
        <row r="2546">
          <cell r="A2546">
            <v>175424</v>
          </cell>
        </row>
        <row r="2547">
          <cell r="A2547">
            <v>175502</v>
          </cell>
        </row>
        <row r="2548">
          <cell r="A2548">
            <v>175503</v>
          </cell>
        </row>
        <row r="2549">
          <cell r="A2549">
            <v>175421</v>
          </cell>
        </row>
        <row r="2550">
          <cell r="A2550">
            <v>175408</v>
          </cell>
        </row>
        <row r="2551">
          <cell r="A2551">
            <v>152975</v>
          </cell>
        </row>
        <row r="2552">
          <cell r="A2552">
            <v>152203</v>
          </cell>
        </row>
        <row r="2553">
          <cell r="A2553">
            <v>152205</v>
          </cell>
        </row>
        <row r="2554">
          <cell r="A2554">
            <v>151403</v>
          </cell>
        </row>
        <row r="2555">
          <cell r="A2555">
            <v>175407</v>
          </cell>
        </row>
        <row r="2556">
          <cell r="A2556">
            <v>152207</v>
          </cell>
        </row>
        <row r="2557">
          <cell r="A2557">
            <v>152972</v>
          </cell>
        </row>
        <row r="2558">
          <cell r="A2558">
            <v>178359</v>
          </cell>
        </row>
        <row r="2559">
          <cell r="A2559">
            <v>175422</v>
          </cell>
        </row>
        <row r="2560">
          <cell r="A2560">
            <v>175423</v>
          </cell>
        </row>
        <row r="2561">
          <cell r="A2561">
            <v>175425</v>
          </cell>
        </row>
        <row r="2562">
          <cell r="A2562">
            <v>173013</v>
          </cell>
        </row>
        <row r="2563">
          <cell r="A2563">
            <v>175401</v>
          </cell>
        </row>
        <row r="2564">
          <cell r="A2564">
            <v>152404</v>
          </cell>
        </row>
        <row r="2565">
          <cell r="A2565">
            <v>175402</v>
          </cell>
        </row>
        <row r="2566">
          <cell r="A2566">
            <v>175404</v>
          </cell>
        </row>
        <row r="2567">
          <cell r="A2567">
            <v>175409</v>
          </cell>
        </row>
        <row r="2568">
          <cell r="A2568">
            <v>175412</v>
          </cell>
        </row>
        <row r="2569">
          <cell r="A2569">
            <v>175411</v>
          </cell>
        </row>
        <row r="2570">
          <cell r="A2570">
            <v>175410</v>
          </cell>
        </row>
        <row r="2571">
          <cell r="A2571">
            <v>175413</v>
          </cell>
        </row>
        <row r="2572">
          <cell r="A2572">
            <v>175415</v>
          </cell>
        </row>
        <row r="2573">
          <cell r="A2573">
            <v>175419</v>
          </cell>
        </row>
        <row r="2574">
          <cell r="A2574">
            <v>175420</v>
          </cell>
        </row>
        <row r="2575">
          <cell r="A2575">
            <v>153505</v>
          </cell>
        </row>
        <row r="2576">
          <cell r="A2576">
            <v>152410</v>
          </cell>
        </row>
        <row r="2577">
          <cell r="A2577">
            <v>152204</v>
          </cell>
        </row>
        <row r="2578">
          <cell r="A2578">
            <v>153102</v>
          </cell>
        </row>
        <row r="2579">
          <cell r="A2579">
            <v>153111</v>
          </cell>
        </row>
        <row r="2580">
          <cell r="A2580">
            <v>154113</v>
          </cell>
        </row>
        <row r="2581">
          <cell r="A2581">
            <v>175508</v>
          </cell>
        </row>
        <row r="2582">
          <cell r="A2582">
            <v>175509</v>
          </cell>
        </row>
        <row r="2583">
          <cell r="A2583">
            <v>152955</v>
          </cell>
        </row>
        <row r="2584">
          <cell r="A2584">
            <v>175444</v>
          </cell>
        </row>
        <row r="2585">
          <cell r="A2585">
            <v>175445</v>
          </cell>
        </row>
        <row r="2586">
          <cell r="A2586">
            <v>175452</v>
          </cell>
        </row>
        <row r="2587">
          <cell r="A2587">
            <v>175454</v>
          </cell>
        </row>
        <row r="2588">
          <cell r="A2588">
            <v>175430</v>
          </cell>
        </row>
        <row r="2589">
          <cell r="A2589">
            <v>152971</v>
          </cell>
        </row>
        <row r="2590">
          <cell r="A2590">
            <v>154112</v>
          </cell>
        </row>
        <row r="2591">
          <cell r="A2591">
            <v>175763</v>
          </cell>
        </row>
        <row r="2592">
          <cell r="A2592">
            <v>154133</v>
          </cell>
        </row>
        <row r="2593">
          <cell r="A2593">
            <v>175500</v>
          </cell>
        </row>
        <row r="2594">
          <cell r="A2594">
            <v>175505</v>
          </cell>
        </row>
        <row r="2595">
          <cell r="A2595">
            <v>152969</v>
          </cell>
        </row>
        <row r="2596">
          <cell r="A2596">
            <v>152209</v>
          </cell>
        </row>
        <row r="2597">
          <cell r="A2597">
            <v>173010</v>
          </cell>
        </row>
        <row r="2598">
          <cell r="A2598">
            <v>152156</v>
          </cell>
        </row>
        <row r="2599">
          <cell r="A2599">
            <v>175553</v>
          </cell>
        </row>
        <row r="2600">
          <cell r="A2600">
            <v>173007</v>
          </cell>
        </row>
        <row r="2601">
          <cell r="A2601">
            <v>152970</v>
          </cell>
        </row>
        <row r="2602">
          <cell r="A2602">
            <v>152408</v>
          </cell>
        </row>
        <row r="2603">
          <cell r="A2603">
            <v>154111</v>
          </cell>
        </row>
        <row r="2604">
          <cell r="A2604">
            <v>173004</v>
          </cell>
        </row>
        <row r="2605">
          <cell r="A2605">
            <v>152974</v>
          </cell>
        </row>
        <row r="2606">
          <cell r="A2606">
            <v>173704</v>
          </cell>
        </row>
        <row r="2607">
          <cell r="A2607">
            <v>173701</v>
          </cell>
        </row>
        <row r="2608">
          <cell r="A2608">
            <v>153504</v>
          </cell>
        </row>
        <row r="2609">
          <cell r="A2609">
            <v>175768</v>
          </cell>
        </row>
        <row r="2610">
          <cell r="A2610">
            <v>175769</v>
          </cell>
        </row>
        <row r="2611">
          <cell r="A2611">
            <v>175762</v>
          </cell>
        </row>
        <row r="2612">
          <cell r="A2612">
            <v>175764</v>
          </cell>
        </row>
        <row r="2613">
          <cell r="A2613">
            <v>175765</v>
          </cell>
        </row>
        <row r="2614">
          <cell r="A2614">
            <v>175766</v>
          </cell>
        </row>
        <row r="2615">
          <cell r="A2615">
            <v>175771</v>
          </cell>
        </row>
        <row r="2616">
          <cell r="A2616">
            <v>173702</v>
          </cell>
        </row>
        <row r="2617">
          <cell r="A2617">
            <v>173709</v>
          </cell>
        </row>
        <row r="2618">
          <cell r="A2618">
            <v>148484</v>
          </cell>
        </row>
        <row r="2619">
          <cell r="A2619">
            <v>173705</v>
          </cell>
        </row>
        <row r="2620">
          <cell r="A2620">
            <v>153109</v>
          </cell>
        </row>
        <row r="2621">
          <cell r="A2621">
            <v>175773</v>
          </cell>
        </row>
        <row r="2622">
          <cell r="A2622">
            <v>175775</v>
          </cell>
        </row>
        <row r="2623">
          <cell r="A2623">
            <v>166743</v>
          </cell>
        </row>
        <row r="2624">
          <cell r="A2624">
            <v>175752</v>
          </cell>
        </row>
        <row r="2625">
          <cell r="A2625">
            <v>175760</v>
          </cell>
        </row>
        <row r="2626">
          <cell r="A2626">
            <v>175770</v>
          </cell>
        </row>
        <row r="2627">
          <cell r="A2627">
            <v>175776</v>
          </cell>
        </row>
        <row r="2628">
          <cell r="A2628">
            <v>175767</v>
          </cell>
        </row>
        <row r="2629">
          <cell r="A2629">
            <v>173258</v>
          </cell>
        </row>
        <row r="2630">
          <cell r="A2630">
            <v>175774</v>
          </cell>
        </row>
        <row r="2631">
          <cell r="A2631">
            <v>175761</v>
          </cell>
        </row>
        <row r="2632">
          <cell r="A2632">
            <v>176060</v>
          </cell>
        </row>
        <row r="2633">
          <cell r="A2633">
            <v>176507</v>
          </cell>
        </row>
        <row r="2634">
          <cell r="A2634">
            <v>178909</v>
          </cell>
        </row>
        <row r="2635">
          <cell r="A2635">
            <v>176502</v>
          </cell>
        </row>
        <row r="2636">
          <cell r="A2636">
            <v>179154</v>
          </cell>
        </row>
        <row r="2637">
          <cell r="A2637">
            <v>178906</v>
          </cell>
        </row>
        <row r="2638">
          <cell r="A2638">
            <v>178904</v>
          </cell>
        </row>
        <row r="2639">
          <cell r="A2639">
            <v>176553</v>
          </cell>
        </row>
        <row r="2640">
          <cell r="A2640">
            <v>176562</v>
          </cell>
        </row>
        <row r="2641">
          <cell r="A2641">
            <v>176589</v>
          </cell>
        </row>
        <row r="2642">
          <cell r="A2642">
            <v>176565</v>
          </cell>
        </row>
        <row r="2643">
          <cell r="A2643">
            <v>176586</v>
          </cell>
        </row>
        <row r="2644">
          <cell r="A2644">
            <v>176604</v>
          </cell>
        </row>
        <row r="2645">
          <cell r="A2645">
            <v>176580</v>
          </cell>
        </row>
        <row r="2646">
          <cell r="A2646">
            <v>176574</v>
          </cell>
        </row>
        <row r="2647">
          <cell r="A2647">
            <v>165343</v>
          </cell>
        </row>
        <row r="2648">
          <cell r="A2648">
            <v>176577</v>
          </cell>
        </row>
        <row r="2649">
          <cell r="A2649">
            <v>178459</v>
          </cell>
        </row>
        <row r="2650">
          <cell r="A2650">
            <v>178458</v>
          </cell>
        </row>
        <row r="2651">
          <cell r="A2651">
            <v>181852</v>
          </cell>
        </row>
        <row r="2652">
          <cell r="A2652">
            <v>178462</v>
          </cell>
        </row>
        <row r="2653">
          <cell r="A2653">
            <v>178467</v>
          </cell>
        </row>
        <row r="2654">
          <cell r="A2654">
            <v>166752</v>
          </cell>
        </row>
        <row r="2655">
          <cell r="A2655">
            <v>176362</v>
          </cell>
        </row>
        <row r="2656">
          <cell r="A2656">
            <v>176295</v>
          </cell>
        </row>
        <row r="2657">
          <cell r="A2657">
            <v>176413</v>
          </cell>
        </row>
        <row r="2658">
          <cell r="A2658">
            <v>173708</v>
          </cell>
        </row>
        <row r="2659">
          <cell r="A2659">
            <v>176444</v>
          </cell>
        </row>
        <row r="2660">
          <cell r="A2660">
            <v>176282</v>
          </cell>
        </row>
        <row r="2661">
          <cell r="A2661">
            <v>164922</v>
          </cell>
        </row>
        <row r="2662">
          <cell r="A2662">
            <v>176380</v>
          </cell>
        </row>
        <row r="2663">
          <cell r="A2663">
            <v>176383</v>
          </cell>
        </row>
        <row r="2664">
          <cell r="A2664">
            <v>176387</v>
          </cell>
        </row>
        <row r="2665">
          <cell r="A2665">
            <v>176390</v>
          </cell>
        </row>
        <row r="2666">
          <cell r="A2666">
            <v>173699</v>
          </cell>
        </row>
        <row r="2667">
          <cell r="A2667">
            <v>173903</v>
          </cell>
        </row>
        <row r="2668">
          <cell r="A2668">
            <v>176305</v>
          </cell>
        </row>
        <row r="2669">
          <cell r="A2669">
            <v>176356</v>
          </cell>
        </row>
        <row r="2670">
          <cell r="A2670">
            <v>167015</v>
          </cell>
        </row>
        <row r="2671">
          <cell r="A2671">
            <v>176407</v>
          </cell>
        </row>
        <row r="2672">
          <cell r="A2672">
            <v>176583</v>
          </cell>
        </row>
        <row r="2673">
          <cell r="A2673">
            <v>173700</v>
          </cell>
        </row>
        <row r="2674">
          <cell r="A2674">
            <v>173852</v>
          </cell>
        </row>
        <row r="2675">
          <cell r="A2675">
            <v>173703</v>
          </cell>
        </row>
        <row r="2676">
          <cell r="A2676">
            <v>173706</v>
          </cell>
        </row>
        <row r="2677">
          <cell r="A2677">
            <v>176554</v>
          </cell>
        </row>
        <row r="2678">
          <cell r="A2678">
            <v>173707</v>
          </cell>
        </row>
        <row r="2679">
          <cell r="A2679">
            <v>176377</v>
          </cell>
        </row>
        <row r="2680">
          <cell r="A2680">
            <v>176459</v>
          </cell>
        </row>
        <row r="2681">
          <cell r="A2681">
            <v>176460</v>
          </cell>
        </row>
        <row r="2682">
          <cell r="A2682">
            <v>176398</v>
          </cell>
        </row>
        <row r="2683">
          <cell r="A2683">
            <v>176571</v>
          </cell>
        </row>
        <row r="2684">
          <cell r="A2684">
            <v>176359</v>
          </cell>
        </row>
        <row r="2685">
          <cell r="A2685">
            <v>176306</v>
          </cell>
        </row>
        <row r="2686">
          <cell r="A2686">
            <v>176401</v>
          </cell>
        </row>
        <row r="2687">
          <cell r="A2687">
            <v>178476</v>
          </cell>
        </row>
        <row r="2688">
          <cell r="A2688">
            <v>178477</v>
          </cell>
        </row>
        <row r="2689">
          <cell r="A2689">
            <v>176302</v>
          </cell>
        </row>
        <row r="2690">
          <cell r="A2690">
            <v>178455</v>
          </cell>
        </row>
        <row r="2691">
          <cell r="A2691">
            <v>176374</v>
          </cell>
        </row>
        <row r="2692">
          <cell r="A2692">
            <v>176416</v>
          </cell>
        </row>
        <row r="2693">
          <cell r="A2693">
            <v>173552</v>
          </cell>
        </row>
        <row r="2694">
          <cell r="A2694">
            <v>176299</v>
          </cell>
        </row>
        <row r="2695">
          <cell r="A2695">
            <v>176371</v>
          </cell>
        </row>
        <row r="2696">
          <cell r="A2696">
            <v>176236</v>
          </cell>
        </row>
        <row r="2697">
          <cell r="A2697">
            <v>178908</v>
          </cell>
        </row>
        <row r="2698">
          <cell r="A2698">
            <v>176289</v>
          </cell>
        </row>
        <row r="2699">
          <cell r="A2699">
            <v>176461</v>
          </cell>
        </row>
        <row r="2700">
          <cell r="A2700">
            <v>176446</v>
          </cell>
        </row>
        <row r="2701">
          <cell r="A2701">
            <v>176286</v>
          </cell>
        </row>
        <row r="2702">
          <cell r="A2702">
            <v>180302</v>
          </cell>
        </row>
        <row r="2703">
          <cell r="A2703">
            <v>176559</v>
          </cell>
        </row>
        <row r="2704">
          <cell r="A2704">
            <v>179102</v>
          </cell>
        </row>
        <row r="2705">
          <cell r="A2705">
            <v>154157</v>
          </cell>
        </row>
        <row r="2706">
          <cell r="A2706">
            <v>159502</v>
          </cell>
        </row>
        <row r="2707">
          <cell r="A2707">
            <v>152785</v>
          </cell>
        </row>
        <row r="2708">
          <cell r="A2708">
            <v>159388</v>
          </cell>
        </row>
        <row r="2709">
          <cell r="A2709">
            <v>174961</v>
          </cell>
        </row>
        <row r="2710">
          <cell r="A2710">
            <v>146246</v>
          </cell>
        </row>
        <row r="2711">
          <cell r="A2711">
            <v>152782</v>
          </cell>
        </row>
        <row r="2712">
          <cell r="A2712">
            <v>146544</v>
          </cell>
        </row>
        <row r="2713">
          <cell r="A2713">
            <v>146524</v>
          </cell>
        </row>
        <row r="2714">
          <cell r="A2714">
            <v>146567</v>
          </cell>
        </row>
        <row r="2715">
          <cell r="A2715">
            <v>159363</v>
          </cell>
        </row>
        <row r="2716">
          <cell r="A2716">
            <v>151055</v>
          </cell>
        </row>
        <row r="2717">
          <cell r="A2717">
            <v>151176</v>
          </cell>
        </row>
        <row r="2718">
          <cell r="A2718">
            <v>151652</v>
          </cell>
        </row>
        <row r="2719">
          <cell r="A2719">
            <v>151661</v>
          </cell>
        </row>
        <row r="2720">
          <cell r="A2720">
            <v>152783</v>
          </cell>
        </row>
        <row r="2721">
          <cell r="A2721">
            <v>152784</v>
          </cell>
        </row>
        <row r="2722">
          <cell r="A2722">
            <v>160556</v>
          </cell>
        </row>
        <row r="2723">
          <cell r="A2723">
            <v>158776</v>
          </cell>
        </row>
        <row r="2724">
          <cell r="A2724">
            <v>147113</v>
          </cell>
        </row>
        <row r="2725">
          <cell r="A2725">
            <v>160602</v>
          </cell>
        </row>
        <row r="2726">
          <cell r="A2726">
            <v>147084</v>
          </cell>
        </row>
        <row r="2727">
          <cell r="A2727">
            <v>175512</v>
          </cell>
        </row>
        <row r="2728">
          <cell r="A2728">
            <v>175513</v>
          </cell>
        </row>
        <row r="2729">
          <cell r="A2729">
            <v>151169</v>
          </cell>
        </row>
        <row r="2730">
          <cell r="A2730">
            <v>177496</v>
          </cell>
        </row>
        <row r="2731">
          <cell r="A2731">
            <v>175406</v>
          </cell>
        </row>
        <row r="2732">
          <cell r="A2732">
            <v>151052</v>
          </cell>
        </row>
        <row r="2733">
          <cell r="A2733">
            <v>150746</v>
          </cell>
        </row>
        <row r="2734">
          <cell r="A2734">
            <v>176368</v>
          </cell>
        </row>
        <row r="2735">
          <cell r="A2735">
            <v>175431</v>
          </cell>
        </row>
        <row r="2736">
          <cell r="A2736">
            <v>175451</v>
          </cell>
        </row>
        <row r="2737">
          <cell r="A2737">
            <v>175456</v>
          </cell>
        </row>
        <row r="2738">
          <cell r="A2738">
            <v>175457</v>
          </cell>
        </row>
        <row r="2739">
          <cell r="A2739">
            <v>175458</v>
          </cell>
        </row>
        <row r="2740">
          <cell r="A2740">
            <v>180458</v>
          </cell>
        </row>
        <row r="2741">
          <cell r="A2741">
            <v>180409</v>
          </cell>
        </row>
        <row r="2742">
          <cell r="A2742">
            <v>174505</v>
          </cell>
        </row>
        <row r="2743">
          <cell r="A2743">
            <v>178483</v>
          </cell>
        </row>
        <row r="2744">
          <cell r="A2744">
            <v>178602</v>
          </cell>
        </row>
        <row r="2745">
          <cell r="A2745">
            <v>178654</v>
          </cell>
        </row>
        <row r="2746">
          <cell r="A2746">
            <v>174753</v>
          </cell>
        </row>
        <row r="2747">
          <cell r="A2747">
            <v>174508</v>
          </cell>
        </row>
        <row r="2748">
          <cell r="A2748">
            <v>174502</v>
          </cell>
        </row>
        <row r="2749">
          <cell r="A2749">
            <v>177066</v>
          </cell>
        </row>
        <row r="2750">
          <cell r="A2750">
            <v>174256</v>
          </cell>
        </row>
        <row r="2751">
          <cell r="A2751">
            <v>178486</v>
          </cell>
        </row>
        <row r="2752">
          <cell r="A2752">
            <v>174305</v>
          </cell>
        </row>
        <row r="2753">
          <cell r="A2753">
            <v>178495</v>
          </cell>
        </row>
        <row r="2754">
          <cell r="A2754">
            <v>178905</v>
          </cell>
        </row>
        <row r="2755">
          <cell r="A2755">
            <v>178907</v>
          </cell>
        </row>
        <row r="2756">
          <cell r="A2756">
            <v>178763</v>
          </cell>
        </row>
        <row r="2757">
          <cell r="A2757">
            <v>178604</v>
          </cell>
        </row>
        <row r="2758">
          <cell r="A2758">
            <v>174253</v>
          </cell>
        </row>
        <row r="2759">
          <cell r="A2759">
            <v>174302</v>
          </cell>
        </row>
        <row r="2760">
          <cell r="A2760">
            <v>178480</v>
          </cell>
        </row>
        <row r="2761">
          <cell r="A2761">
            <v>177014</v>
          </cell>
        </row>
        <row r="2762">
          <cell r="A2762">
            <v>168176</v>
          </cell>
        </row>
        <row r="2763">
          <cell r="A2763">
            <v>178230</v>
          </cell>
        </row>
        <row r="2764">
          <cell r="A2764">
            <v>168174</v>
          </cell>
        </row>
        <row r="2765">
          <cell r="A2765">
            <v>177067</v>
          </cell>
        </row>
        <row r="2766">
          <cell r="A2766">
            <v>176904</v>
          </cell>
        </row>
        <row r="2767">
          <cell r="A2767">
            <v>168178</v>
          </cell>
        </row>
        <row r="2768">
          <cell r="A2768">
            <v>168177</v>
          </cell>
        </row>
        <row r="2769">
          <cell r="A2769">
            <v>178367</v>
          </cell>
        </row>
        <row r="2770">
          <cell r="A2770">
            <v>178369</v>
          </cell>
        </row>
        <row r="2771">
          <cell r="A2771">
            <v>178472</v>
          </cell>
        </row>
        <row r="2772">
          <cell r="A2772">
            <v>176568</v>
          </cell>
        </row>
        <row r="2773">
          <cell r="A2773">
            <v>173902</v>
          </cell>
        </row>
        <row r="2774">
          <cell r="A2774">
            <v>176603</v>
          </cell>
        </row>
        <row r="2775">
          <cell r="A2775">
            <v>167852</v>
          </cell>
        </row>
        <row r="2776">
          <cell r="A2776">
            <v>173952</v>
          </cell>
        </row>
        <row r="2777">
          <cell r="A2777">
            <v>167853</v>
          </cell>
        </row>
        <row r="2778">
          <cell r="A2778">
            <v>176954</v>
          </cell>
        </row>
        <row r="2779">
          <cell r="A2779">
            <v>176953</v>
          </cell>
        </row>
        <row r="2780">
          <cell r="A2780">
            <v>24403</v>
          </cell>
        </row>
        <row r="2781">
          <cell r="A2781">
            <v>21802</v>
          </cell>
        </row>
        <row r="2782">
          <cell r="A2782">
            <v>152504</v>
          </cell>
        </row>
        <row r="2783">
          <cell r="A2783">
            <v>169780</v>
          </cell>
        </row>
        <row r="2784">
          <cell r="A2784">
            <v>154218</v>
          </cell>
        </row>
        <row r="2785">
          <cell r="A2785">
            <v>157926</v>
          </cell>
        </row>
        <row r="2786">
          <cell r="A2786">
            <v>152406</v>
          </cell>
        </row>
        <row r="2787">
          <cell r="A2787">
            <v>13300</v>
          </cell>
        </row>
        <row r="2788">
          <cell r="A2788">
            <v>11119</v>
          </cell>
        </row>
        <row r="2789">
          <cell r="A2789">
            <v>182007</v>
          </cell>
        </row>
      </sheetData>
      <sheetData sheetId="65">
        <row r="1">
          <cell r="B1" t="str">
            <v>List of Departments:</v>
          </cell>
          <cell r="K1" t="str">
            <v>Space &amp; Catering</v>
          </cell>
          <cell r="M1" t="str">
            <v>Professional Services Categories</v>
          </cell>
          <cell r="O1" t="str">
            <v>Admin Categories</v>
          </cell>
          <cell r="Q1" t="str">
            <v>Capital</v>
          </cell>
          <cell r="U1" t="str">
            <v>Location</v>
          </cell>
          <cell r="AK1" t="str">
            <v>Payroll type</v>
          </cell>
        </row>
        <row r="2">
          <cell r="K2" t="str">
            <v>62301  Staff Catering</v>
          </cell>
          <cell r="M2" t="str">
            <v>82050    Accounting Services</v>
          </cell>
          <cell r="O2" t="str">
            <v>91110    Payroll Services</v>
          </cell>
          <cell r="Q2" t="str">
            <v>15100   Machinery &amp; Equipment (non-computer)</v>
          </cell>
          <cell r="AK2" t="str">
            <v>Employee</v>
          </cell>
        </row>
        <row r="3">
          <cell r="K3" t="str">
            <v>62302  Non-Staff Catering</v>
          </cell>
          <cell r="M3" t="str">
            <v>82110    Tax Services</v>
          </cell>
          <cell r="O3" t="str">
            <v>91210    LOC Fees</v>
          </cell>
          <cell r="Q3" t="str">
            <v>15100   Computer Equipment</v>
          </cell>
          <cell r="U3" t="str">
            <v>Belgium</v>
          </cell>
          <cell r="AK3" t="str">
            <v>Contracted Staff</v>
          </cell>
        </row>
        <row r="4">
          <cell r="K4" t="str">
            <v>62510    Meeting Consultants</v>
          </cell>
          <cell r="M4" t="str">
            <v>82150    Auditing Services</v>
          </cell>
          <cell r="O4" t="str">
            <v>92310    Promotional Items</v>
          </cell>
          <cell r="Q4" t="str">
            <v>15150   Computer Software - 15150</v>
          </cell>
          <cell r="U4" t="str">
            <v>Remote INTL, Kenya</v>
          </cell>
          <cell r="AK4" t="str">
            <v>SGWI</v>
          </cell>
        </row>
        <row r="5">
          <cell r="K5" t="str">
            <v>62601    Staff Conference/Meeting Registration</v>
          </cell>
          <cell r="M5" t="str">
            <v>83110    Recruiting Services</v>
          </cell>
          <cell r="O5" t="str">
            <v>92610    Bad Debt Expenses</v>
          </cell>
          <cell r="Q5" t="str">
            <v>15200   Furniture &amp; Fixtures</v>
          </cell>
          <cell r="U5" t="str">
            <v>Singapore</v>
          </cell>
        </row>
        <row r="6">
          <cell r="K6" t="str">
            <v>62602    Non-Staff Conference/Meeting Registration</v>
          </cell>
          <cell r="M6" t="str">
            <v>83210    Relocation Expenses</v>
          </cell>
          <cell r="O6" t="str">
            <v>92650    Employees Activities - Bravo</v>
          </cell>
          <cell r="Q6" t="str">
            <v>15300   Leasehold Improvements</v>
          </cell>
          <cell r="U6" t="str">
            <v>Switzerland</v>
          </cell>
        </row>
        <row r="7">
          <cell r="K7" t="str">
            <v>62710   Meeting Administration</v>
          </cell>
          <cell r="M7" t="str">
            <v>84110    Legal Services</v>
          </cell>
          <cell r="O7" t="str">
            <v>92710    Late Fees &amp; Penalties</v>
          </cell>
          <cell r="U7" t="str">
            <v>Turkey</v>
          </cell>
        </row>
        <row r="8">
          <cell r="K8" t="str">
            <v>69980   gTLD Travel OH - Inter-co transfer</v>
          </cell>
          <cell r="M8" t="str">
            <v>85110    Consulting &amp; Other Services</v>
          </cell>
          <cell r="O8" t="str">
            <v>92750    Bank Charges</v>
          </cell>
          <cell r="U8" t="str">
            <v>Remote INTL, Benin</v>
          </cell>
        </row>
        <row r="9">
          <cell r="M9" t="str">
            <v>85210    Temporary Admin Help</v>
          </cell>
          <cell r="O9" t="str">
            <v>92910    NgTLD Historical Costs</v>
          </cell>
          <cell r="U9" t="str">
            <v>Los Angeles</v>
          </cell>
        </row>
        <row r="10">
          <cell r="M10" t="str">
            <v>85310    Immigration Services</v>
          </cell>
          <cell r="O10" t="str">
            <v>93130    Computer Expenses</v>
          </cell>
          <cell r="U10" t="str">
            <v>Remote CA</v>
          </cell>
        </row>
        <row r="11">
          <cell r="M11" t="str">
            <v>85410    Risk Cost</v>
          </cell>
          <cell r="O11" t="str">
            <v>93110    Computer Hardware</v>
          </cell>
          <cell r="U11" t="str">
            <v>Remote INTL, Argentina</v>
          </cell>
        </row>
        <row r="12">
          <cell r="M12" t="str">
            <v>86110    Translation Services</v>
          </cell>
          <cell r="O12" t="str">
            <v>93120    Computer Software</v>
          </cell>
          <cell r="U12" t="str">
            <v>Remote INTL, Armenia</v>
          </cell>
        </row>
        <row r="13">
          <cell r="M13" t="str">
            <v>86210    Transcription</v>
          </cell>
          <cell r="O13" t="str">
            <v>93210    Depreciation Expense</v>
          </cell>
          <cell r="U13" t="str">
            <v>Remote INTL, Australia</v>
          </cell>
        </row>
        <row r="14">
          <cell r="M14" t="str">
            <v>86310    Scribing</v>
          </cell>
          <cell r="O14" t="str">
            <v>93310    Gain/Loss on Disposal of Asset</v>
          </cell>
          <cell r="U14" t="str">
            <v>Remote INTL, Bolivia</v>
          </cell>
        </row>
        <row r="15">
          <cell r="M15" t="str">
            <v>86410    Interpretation</v>
          </cell>
          <cell r="O15" t="str">
            <v>93410    Equipment Rental</v>
          </cell>
          <cell r="U15" t="str">
            <v>Remote INTL, Brazil</v>
          </cell>
        </row>
        <row r="16">
          <cell r="M16" t="str">
            <v>87210    Governmental Affairs</v>
          </cell>
          <cell r="O16" t="str">
            <v>93510    Repairs &amp; Maintenance</v>
          </cell>
          <cell r="U16" t="str">
            <v>Remote INTL, Canada</v>
          </cell>
        </row>
        <row r="17">
          <cell r="M17" t="str">
            <v>87310    Communication</v>
          </cell>
          <cell r="O17" t="str">
            <v>93610    Warranties &amp; Service Contracts</v>
          </cell>
          <cell r="U17" t="str">
            <v>Remote INTL, China</v>
          </cell>
        </row>
        <row r="18">
          <cell r="M18" t="str">
            <v>87410    Studies/ Research</v>
          </cell>
          <cell r="O18" t="str">
            <v>93710    Data Escrow</v>
          </cell>
          <cell r="U18" t="str">
            <v>Remote INTL, Costa Rica</v>
          </cell>
        </row>
        <row r="19">
          <cell r="M19" t="str">
            <v>87510    Panel / Stipends</v>
          </cell>
          <cell r="O19" t="str">
            <v>94110    Charities</v>
          </cell>
          <cell r="U19" t="str">
            <v>Remote INTL, Egypt</v>
          </cell>
        </row>
        <row r="20">
          <cell r="M20" t="str">
            <v>88110    Board Compensation</v>
          </cell>
          <cell r="O20" t="str">
            <v>94120    Contributions</v>
          </cell>
          <cell r="U20" t="str">
            <v>Remote INTL, France</v>
          </cell>
        </row>
        <row r="21">
          <cell r="M21" t="str">
            <v>89970  Contingency</v>
          </cell>
          <cell r="O21" t="str">
            <v>95110    Insurance - Liability</v>
          </cell>
          <cell r="U21" t="str">
            <v>Remote INTL, Germany</v>
          </cell>
        </row>
        <row r="22">
          <cell r="M22" t="str">
            <v>89980    gTLD Prof Serv OH - Inter-co transfer</v>
          </cell>
          <cell r="O22" t="str">
            <v>96110    Dues, Subscriptions, &amp; Publications</v>
          </cell>
          <cell r="U22" t="str">
            <v>Remote INTL, India</v>
          </cell>
        </row>
        <row r="23">
          <cell r="M23" t="str">
            <v>89990    gTLD Prof Serv - Inter-co transfer</v>
          </cell>
          <cell r="O23" t="str">
            <v>96210    Staff Training &amp; Education</v>
          </cell>
          <cell r="U23" t="str">
            <v>Remote INTL, Israel</v>
          </cell>
        </row>
        <row r="24">
          <cell r="O24" t="str">
            <v>96230   Education Expenses</v>
          </cell>
          <cell r="U24" t="str">
            <v>Remote INTL, Jordan</v>
          </cell>
        </row>
        <row r="25">
          <cell r="O25" t="str">
            <v>96250    Employees Activities</v>
          </cell>
          <cell r="U25" t="str">
            <v>Remote INTL, Mexico</v>
          </cell>
        </row>
        <row r="26">
          <cell r="O26" t="str">
            <v>96310    Office Supplies</v>
          </cell>
          <cell r="U26" t="str">
            <v>Remote INTL, Netherlands</v>
          </cell>
        </row>
        <row r="27">
          <cell r="O27" t="str">
            <v>96410    Postage, Shipping &amp; Printing</v>
          </cell>
          <cell r="U27" t="str">
            <v>Remote INTL, Nicaragua</v>
          </cell>
        </row>
        <row r="28">
          <cell r="O28" t="str">
            <v>96510    Security</v>
          </cell>
          <cell r="U28" t="str">
            <v>Remote INTL, Pakistan</v>
          </cell>
        </row>
        <row r="29">
          <cell r="O29" t="str">
            <v>97110    Rent Expense</v>
          </cell>
          <cell r="U29" t="str">
            <v>Remote INTL, Peru</v>
          </cell>
        </row>
        <row r="30">
          <cell r="O30" t="str">
            <v>97210    Parking Expense</v>
          </cell>
          <cell r="U30" t="str">
            <v>Remote INTL, Poland</v>
          </cell>
        </row>
        <row r="31">
          <cell r="O31" t="str">
            <v>97310    Utilities</v>
          </cell>
          <cell r="U31" t="str">
            <v>Remote INTL, Puerto Rico</v>
          </cell>
        </row>
        <row r="32">
          <cell r="O32" t="str">
            <v>97510    Data Center - Rent</v>
          </cell>
          <cell r="U32" t="str">
            <v>Remote INTL, Russian Federation</v>
          </cell>
        </row>
        <row r="33">
          <cell r="O33" t="str">
            <v>97910    Software Services</v>
          </cell>
          <cell r="U33" t="str">
            <v>Remote INTL, South Africa</v>
          </cell>
        </row>
        <row r="34">
          <cell r="O34" t="str">
            <v>98110    Office Telephone/Network</v>
          </cell>
          <cell r="U34" t="str">
            <v>Remote INTL, St. Lucia</v>
          </cell>
        </row>
        <row r="35">
          <cell r="O35" t="str">
            <v>98130    Network Connectivity</v>
          </cell>
          <cell r="U35" t="str">
            <v>Remote INTL, United Kingdom</v>
          </cell>
        </row>
        <row r="36">
          <cell r="O36" t="str">
            <v>98140    Mobile Phone</v>
          </cell>
          <cell r="U36" t="str">
            <v>Remote INTL, Uruguay</v>
          </cell>
        </row>
        <row r="37">
          <cell r="O37" t="str">
            <v>98210    VAT</v>
          </cell>
          <cell r="U37" t="str">
            <v>Remote US</v>
          </cell>
        </row>
        <row r="38">
          <cell r="O38" t="str">
            <v>98310    FX Translation (Gain) Loss</v>
          </cell>
          <cell r="U38" t="str">
            <v>Washington DC</v>
          </cell>
        </row>
        <row r="39">
          <cell r="O39" t="str">
            <v>98410    Taxes &amp; Business Licenses</v>
          </cell>
          <cell r="U39" t="str">
            <v>US</v>
          </cell>
        </row>
        <row r="40">
          <cell r="O40" t="str">
            <v>98510    Other Income/Expense</v>
          </cell>
        </row>
        <row r="41">
          <cell r="O41" t="str">
            <v>99000    Budget Only</v>
          </cell>
        </row>
        <row r="42">
          <cell r="O42" t="str">
            <v>99980    gTLD Admin OH - Inter-co transfer</v>
          </cell>
        </row>
        <row r="43">
          <cell r="O43" t="str">
            <v>99990    gTLD Admin - Inter-co transfer</v>
          </cell>
        </row>
        <row r="44">
          <cell r="O44" t="str">
            <v>99999    TEMP CLEARING</v>
          </cell>
        </row>
      </sheetData>
      <sheetData sheetId="66">
        <row r="1">
          <cell r="B1" t="str">
            <v>Travel Category</v>
          </cell>
        </row>
        <row r="3">
          <cell r="B3" t="str">
            <v>BOARD Trip 2 (APAC) - flight time of b/n 2 hrs and 6 hrs - 5 night stay</v>
          </cell>
        </row>
        <row r="4">
          <cell r="B4" t="str">
            <v>BOARD Trip 2 (EMEA) - flight time of b/n 2 hrs and 6 hrs - 5 night stay</v>
          </cell>
        </row>
        <row r="5">
          <cell r="B5" t="str">
            <v>BOARD Trip 2 (US) - flight time of b/n 2 hrs and 6 hrs - 5 night stay</v>
          </cell>
        </row>
        <row r="6">
          <cell r="B6" t="str">
            <v>BOARD Trip 3 (APAC) - flight time of greater than 6 hrs - 7 night stay</v>
          </cell>
        </row>
        <row r="7">
          <cell r="B7" t="str">
            <v>BOARD Trip 3 (EMEA) - flight time of greater than 6 hrs - 7 night stay</v>
          </cell>
        </row>
        <row r="8">
          <cell r="B8" t="str">
            <v>BOARD Trip 3 (US) - flight time of greater than 6 hrs - 7 night stay</v>
          </cell>
        </row>
        <row r="9">
          <cell r="B9" t="str">
            <v>Commute - 1 day</v>
          </cell>
        </row>
        <row r="10">
          <cell r="B10" t="str">
            <v>Commute - 2 days</v>
          </cell>
        </row>
        <row r="11">
          <cell r="B11" t="str">
            <v>Trip 1 (US) - flight time of 2 hrs or less - 2 night stay</v>
          </cell>
        </row>
        <row r="12">
          <cell r="B12" t="str">
            <v>Trip 2 (US) - flight time of b/n 2 hrs and 6 hrs - 3 night stay</v>
          </cell>
        </row>
        <row r="13">
          <cell r="B13" t="str">
            <v>Trip 3 (US) - flight time of b/n 2 hrs and 6 hrs - 5 night stay</v>
          </cell>
        </row>
        <row r="14">
          <cell r="B14" t="str">
            <v>Trip 4 (US) - flight time of greater than 6 hrs - 7 night stay</v>
          </cell>
        </row>
        <row r="15">
          <cell r="B15" t="str">
            <v>Trip 1 (US) - flight time of 2 hrs or less - 2 night stay (business class)</v>
          </cell>
        </row>
        <row r="16">
          <cell r="B16" t="str">
            <v>Trip 2 (US) - flight time of b/n 2 hrs and 6 hrs - 3 night stay (business class)</v>
          </cell>
        </row>
        <row r="17">
          <cell r="B17" t="str">
            <v>Trip 3 (US) - flight time of b/n 2 hrs and 6 hrs - 5 night stay (business class)</v>
          </cell>
        </row>
        <row r="18">
          <cell r="B18" t="str">
            <v>Trip 4 (US) - flight time of greater than 6 hrs - 7 night stay (business class)</v>
          </cell>
        </row>
        <row r="19">
          <cell r="B19" t="str">
            <v>Trip 5 (US to AFRICA) - flight time of greater than 12 hrs - 7 night stay (business class)</v>
          </cell>
        </row>
        <row r="20">
          <cell r="B20" t="str">
            <v>Trip 1 (APAC) - flight time of 2 hrs or less - 2 night stay</v>
          </cell>
        </row>
        <row r="21">
          <cell r="B21" t="str">
            <v>Trip 2 (APAC) - flight time of b/n 2 hrs and 6 hrs - 3 night stay</v>
          </cell>
        </row>
        <row r="22">
          <cell r="B22" t="str">
            <v>Trip 3 (APAC) - flight time of b/n 2 hrs and 6 hrs - 5 night stay</v>
          </cell>
        </row>
        <row r="23">
          <cell r="B23" t="str">
            <v>Trip 4 (APAC) - flight time of greater than 6 hrs - 7 night stay</v>
          </cell>
        </row>
        <row r="24">
          <cell r="B24" t="str">
            <v>Trip 1 (APAC) - flight time of 2 hrs or less - 2 night stay (business class)</v>
          </cell>
        </row>
        <row r="25">
          <cell r="B25" t="str">
            <v>Trip 2 (APAC) - flight time of b/n 2 hrs and 6 hrs - 3 night stay (business class)</v>
          </cell>
        </row>
        <row r="26">
          <cell r="B26" t="str">
            <v>Trip 3 (APAC) - flight time of b/n 2 hrs and 6 hrs - 5 night stay (business class)</v>
          </cell>
        </row>
        <row r="27">
          <cell r="B27" t="str">
            <v>Trip 4 (APAC) - flight time of greater than 6 hrs - 7 night stay (business class)</v>
          </cell>
        </row>
        <row r="28">
          <cell r="B28" t="str">
            <v>Trip 5 (APAC) - flight time of greater than 12 hrs - 13 night stay (business class)</v>
          </cell>
        </row>
        <row r="29">
          <cell r="B29" t="str">
            <v>Trip 1 (EMEA) - flight time of 2 hrs or less - 2 night stay</v>
          </cell>
        </row>
        <row r="30">
          <cell r="B30" t="str">
            <v>Trip 2 (EMEA) - flight time of b/n 2 hrs and 6 hrs - 3 night stay</v>
          </cell>
        </row>
        <row r="31">
          <cell r="B31" t="str">
            <v>Trip 3 (EMEA) - flight time of b/n 2 hrs and 6 hrs - 5 night stay</v>
          </cell>
        </row>
        <row r="32">
          <cell r="B32" t="str">
            <v>Trip 4 (EMEA) - flight time of greater than 6 hrs - 7 night stay</v>
          </cell>
        </row>
        <row r="33">
          <cell r="B33" t="str">
            <v>Trip 1 (EMEA) - flight time of 2 hrs or less - 2 night stay (business class)</v>
          </cell>
        </row>
        <row r="34">
          <cell r="B34" t="str">
            <v>Trip 2 (EMEA) - flight time of b/n 2 hrs and 6 hrs - 3 night stay (business class)</v>
          </cell>
        </row>
        <row r="35">
          <cell r="B35" t="str">
            <v>Trip 3 (EMEA) - flight time of b/n 2 hrs and 6 hrs - 5 night stay (business class)</v>
          </cell>
        </row>
        <row r="36">
          <cell r="B36" t="str">
            <v>Trip 4 (EMEA) - flight time of greater than 6 hrs - 7 night stay (business class)</v>
          </cell>
        </row>
        <row r="37">
          <cell r="B37" t="str">
            <v>Trip 5 (US to AFRICA) - flight time of greater than 12 hrs - 7 night stay (business class)</v>
          </cell>
        </row>
        <row r="38">
          <cell r="B38" t="str">
            <v>Trip 1 (LAC) - flight time of 2 hrs or less - 2 night stay</v>
          </cell>
        </row>
        <row r="39">
          <cell r="B39" t="str">
            <v>Trip 2 (LAC) - flight time of b/n 2 hrs and 6 hrs - 3 night stay</v>
          </cell>
        </row>
        <row r="40">
          <cell r="B40" t="str">
            <v>Trip 3 (LAC) - flight time of b/n 2 hrs and 6 hrs - 5 night stay</v>
          </cell>
        </row>
        <row r="41">
          <cell r="B41" t="str">
            <v>Trip 4 (LAC) - flight time of greater than 6 hrs - 7 night stay</v>
          </cell>
        </row>
        <row r="42">
          <cell r="B42" t="str">
            <v>Trip 1 (LAC) - flight time of 2 hrs or less - 2 night stay (business class)</v>
          </cell>
        </row>
        <row r="43">
          <cell r="B43" t="str">
            <v>Trip 2 (LAC) - flight time of b/n 2 hrs and 6 hrs - 3 night stay (business class)</v>
          </cell>
        </row>
        <row r="44">
          <cell r="B44" t="str">
            <v>Trip 3 (LAC) - flight time of b/n 2 hrs and 6 hrs - 5 night stay (business class)</v>
          </cell>
        </row>
        <row r="45">
          <cell r="B45" t="str">
            <v>Trip 4 (LAC) - flight time of greater than 6 hrs - 7 night stay (business class)</v>
          </cell>
        </row>
        <row r="46">
          <cell r="B46" t="str">
            <v>GDD Summit - 4 nights</v>
          </cell>
        </row>
        <row r="47">
          <cell r="B47" t="str">
            <v>GDD Summit - 5 nights</v>
          </cell>
        </row>
        <row r="48">
          <cell r="B48" t="str">
            <v>GDD Summit - 4 nights (Business Class)</v>
          </cell>
        </row>
        <row r="49">
          <cell r="B49" t="str">
            <v>GDD Summit - 5 nights (Business Class)</v>
          </cell>
        </row>
        <row r="50">
          <cell r="B50" t="str">
            <v>ICANN 63 - Barcelona (5-days)</v>
          </cell>
        </row>
        <row r="51">
          <cell r="B51" t="str">
            <v>ICANN 63 - Barcelona (7-days)</v>
          </cell>
        </row>
        <row r="52">
          <cell r="B52" t="str">
            <v>ICANN 63 - Barcelona (9-days)</v>
          </cell>
        </row>
        <row r="53">
          <cell r="B53" t="str">
            <v>ICANN 64 - Kobe (5-days)</v>
          </cell>
        </row>
        <row r="54">
          <cell r="B54" t="str">
            <v>ICANN 64 - Kobe (7-days)</v>
          </cell>
        </row>
        <row r="55">
          <cell r="B55" t="str">
            <v>ICANN 64 - Kobe (9-days)</v>
          </cell>
        </row>
        <row r="56">
          <cell r="B56" t="str">
            <v>ICANN 65 - TBD (5-days)</v>
          </cell>
        </row>
        <row r="57">
          <cell r="B57" t="str">
            <v>ICANN 65 - TBD (7-days)</v>
          </cell>
        </row>
        <row r="58">
          <cell r="B58" t="str">
            <v>ICANN 65 - TBD (9-days)</v>
          </cell>
        </row>
        <row r="59">
          <cell r="B59" t="str">
            <v>ICANN 63 - Barcelona (5-days) - (Business Class)</v>
          </cell>
        </row>
        <row r="60">
          <cell r="B60" t="str">
            <v>ICANN 63 - Barcelona (7-days) - (Business Class)</v>
          </cell>
        </row>
        <row r="61">
          <cell r="B61" t="str">
            <v>ICANN 63 - Barcelona (9-days) - (Business Class)</v>
          </cell>
        </row>
        <row r="62">
          <cell r="B62" t="str">
            <v>ICANN 64 - Kobe (5-days) - (Business Class)</v>
          </cell>
        </row>
        <row r="63">
          <cell r="B63" t="str">
            <v>ICANN 64 - Kobe (7-days) - (Business Class)</v>
          </cell>
        </row>
        <row r="64">
          <cell r="B64" t="str">
            <v>ICANN 64 - Kobe (9-days) - (Business Class)</v>
          </cell>
        </row>
        <row r="65">
          <cell r="B65" t="str">
            <v>ICANN 65 - TBD (5-days) - (Business Class)</v>
          </cell>
        </row>
        <row r="66">
          <cell r="B66" t="str">
            <v>ICANN 65 - TBD (7-days) - (Business Class)</v>
          </cell>
        </row>
        <row r="67">
          <cell r="B67" t="str">
            <v>ICANN 65 - TBD (9-days) - (Business Class)</v>
          </cell>
        </row>
        <row r="68">
          <cell r="B68" t="str">
            <v>SecOps Board Workshop (TBD) - 5 nights</v>
          </cell>
        </row>
        <row r="69">
          <cell r="B69" t="str">
            <v>SecOps ICANN Meeting 63 - 14 nights</v>
          </cell>
        </row>
        <row r="70">
          <cell r="B70" t="str">
            <v>SecOps ICANN Meeting 64 - 14 nights</v>
          </cell>
        </row>
        <row r="71">
          <cell r="B71" t="str">
            <v>SecOps ICANN Meeting 65 - 14 nights</v>
          </cell>
        </row>
        <row r="72">
          <cell r="B72" t="str">
            <v>SecOps ICANN Meeting Site Visit - 4 nights</v>
          </cell>
        </row>
        <row r="73">
          <cell r="B73" t="str">
            <v>SecOps Office Visit (APAC) - 7 nights</v>
          </cell>
        </row>
        <row r="74">
          <cell r="B74" t="str">
            <v>SecOps Office Visit (EMEA) - 7 nights</v>
          </cell>
        </row>
        <row r="75">
          <cell r="B75" t="str">
            <v>ISTANBUL HUB VISIT + BOD WORKSHOP + GDD SUMMIT - 2 WKS</v>
          </cell>
        </row>
        <row r="76">
          <cell r="B76" t="str">
            <v>SINGAPORE HUB VISIT + EXEC TEAM MTG + BOARD WORKSHO - 2 WKS</v>
          </cell>
        </row>
        <row r="77">
          <cell r="B77" t="str">
            <v>Topside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FY10 - Project Tracking"/>
      <sheetName val="Project Tracking (2010)"/>
      <sheetName val="Project Tracking 2009"/>
      <sheetName val="Transcriptions"/>
      <sheetName val="Invoices"/>
      <sheetName val="Breakdown by language"/>
      <sheetName val="Spending by Department"/>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Publish - Proj ALL"/>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6" refreshError="1"/>
      <sheetData sheetId="37" refreshError="1"/>
      <sheetData sheetId="38" refreshError="1"/>
      <sheetData sheetId="39" refreshError="1"/>
      <sheetData sheetId="40" refreshError="1"/>
      <sheetData sheetId="41" refreshError="1"/>
      <sheetData sheetId="42">
        <row r="1">
          <cell r="B1" t="str">
            <v>Workfront</v>
          </cell>
        </row>
      </sheetData>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77"/>
  <sheetViews>
    <sheetView showGridLines="0" zoomScale="85" zoomScaleNormal="85" zoomScalePageLayoutView="85" workbookViewId="0">
      <pane xSplit="1" ySplit="5" topLeftCell="B16" activePane="bottomRight" state="frozen"/>
      <selection activeCell="R11" sqref="R11"/>
      <selection pane="topRight" activeCell="R11" sqref="R11"/>
      <selection pane="bottomLeft" activeCell="R11" sqref="R11"/>
      <selection pane="bottomRight" activeCell="B16" sqref="B16:B20"/>
    </sheetView>
  </sheetViews>
  <sheetFormatPr defaultColWidth="9.140625" defaultRowHeight="15" outlineLevelCol="1" x14ac:dyDescent="0.25"/>
  <cols>
    <col min="1" max="1" width="24.7109375" style="2" customWidth="1"/>
    <col min="2" max="2" width="59" style="2" customWidth="1"/>
    <col min="3" max="3" width="67.140625" style="3" customWidth="1"/>
    <col min="4" max="4" width="40" style="176" bestFit="1" customWidth="1"/>
    <col min="5" max="5" width="13" style="177" customWidth="1"/>
    <col min="6" max="6" width="10.5703125" style="6" bestFit="1" customWidth="1"/>
    <col min="7" max="7" width="13" style="6" customWidth="1"/>
    <col min="8" max="8" width="15.28515625" style="6" bestFit="1" customWidth="1"/>
    <col min="9" max="9" width="15.28515625" style="6" customWidth="1"/>
    <col min="10" max="11" width="13" style="6" hidden="1" customWidth="1" outlineLevel="1"/>
    <col min="12" max="12" width="16" style="6" bestFit="1" customWidth="1" collapsed="1"/>
    <col min="13" max="16384" width="9.140625" style="2"/>
  </cols>
  <sheetData>
    <row r="1" spans="1:12" ht="28.5" x14ac:dyDescent="0.25">
      <c r="A1" s="1" t="s">
        <v>0</v>
      </c>
      <c r="D1" s="4"/>
      <c r="E1" s="5"/>
    </row>
    <row r="2" spans="1:12" customFormat="1" x14ac:dyDescent="0.25">
      <c r="A2" s="7"/>
      <c r="B2" s="8"/>
      <c r="C2" s="8"/>
      <c r="D2" s="9"/>
      <c r="E2" s="10"/>
      <c r="G2" s="11"/>
      <c r="H2" s="12"/>
      <c r="I2" s="12"/>
      <c r="J2" s="13"/>
      <c r="K2" s="13"/>
      <c r="L2" s="13"/>
    </row>
    <row r="3" spans="1:12" customFormat="1" x14ac:dyDescent="0.25">
      <c r="A3" s="7" t="s">
        <v>1</v>
      </c>
      <c r="B3" s="8"/>
      <c r="C3" s="8"/>
      <c r="D3" s="9"/>
      <c r="E3" s="10"/>
      <c r="G3" s="11"/>
      <c r="H3" s="12"/>
      <c r="I3" s="12"/>
      <c r="J3" s="13"/>
      <c r="K3" s="13"/>
      <c r="L3" s="13"/>
    </row>
    <row r="4" spans="1:12" customFormat="1" ht="15.75" thickBot="1" x14ac:dyDescent="0.3">
      <c r="A4" s="7" t="s">
        <v>2</v>
      </c>
      <c r="B4" s="7"/>
      <c r="C4" s="8"/>
      <c r="D4" s="14"/>
      <c r="E4" s="15"/>
      <c r="F4" s="16"/>
      <c r="G4" s="11"/>
      <c r="H4" s="12"/>
      <c r="I4" s="12"/>
      <c r="J4" s="13"/>
      <c r="K4" s="13"/>
      <c r="L4" s="13"/>
    </row>
    <row r="5" spans="1:12" ht="57" thickBot="1" x14ac:dyDescent="0.3">
      <c r="A5" s="17" t="s">
        <v>3</v>
      </c>
      <c r="B5" s="17" t="s">
        <v>4</v>
      </c>
      <c r="C5" s="18" t="s">
        <v>5</v>
      </c>
      <c r="D5" s="19" t="s">
        <v>6</v>
      </c>
      <c r="E5" s="20" t="s">
        <v>7</v>
      </c>
      <c r="F5" s="21" t="s">
        <v>8</v>
      </c>
      <c r="G5" s="21" t="s">
        <v>9</v>
      </c>
      <c r="H5" s="21" t="s">
        <v>10</v>
      </c>
      <c r="I5" s="21" t="s">
        <v>11</v>
      </c>
      <c r="J5" s="22" t="s">
        <v>12</v>
      </c>
      <c r="K5" s="22" t="s">
        <v>13</v>
      </c>
      <c r="L5" s="23" t="s">
        <v>14</v>
      </c>
    </row>
    <row r="6" spans="1:12" x14ac:dyDescent="0.25">
      <c r="A6" s="523" t="s">
        <v>15</v>
      </c>
      <c r="B6" s="525" t="s">
        <v>16</v>
      </c>
      <c r="C6" s="24" t="s">
        <v>17</v>
      </c>
      <c r="D6" s="25"/>
      <c r="E6" s="26">
        <v>6.6833333333333327</v>
      </c>
      <c r="F6" s="27">
        <v>717226.90540822386</v>
      </c>
      <c r="G6" s="27">
        <v>66000</v>
      </c>
      <c r="H6" s="27">
        <v>2002000</v>
      </c>
      <c r="I6" s="27">
        <f>+J6+K6</f>
        <v>105000</v>
      </c>
      <c r="J6" s="27">
        <v>105000</v>
      </c>
      <c r="K6" s="27">
        <v>0</v>
      </c>
      <c r="L6" s="28">
        <f>SUM(F6:I6)</f>
        <v>2890226.9054082241</v>
      </c>
    </row>
    <row r="7" spans="1:12" ht="15.75" thickBot="1" x14ac:dyDescent="0.3">
      <c r="A7" s="524"/>
      <c r="B7" s="526"/>
      <c r="C7" s="29" t="s">
        <v>18</v>
      </c>
      <c r="D7" s="30" t="s">
        <v>19</v>
      </c>
      <c r="E7" s="31">
        <v>18.083333333333336</v>
      </c>
      <c r="F7" s="32">
        <v>2977821.8713989742</v>
      </c>
      <c r="G7" s="32">
        <v>222978.24999999997</v>
      </c>
      <c r="H7" s="32">
        <v>468135</v>
      </c>
      <c r="I7" s="32">
        <f t="shared" ref="I7:I70" si="0">+J7+K7</f>
        <v>37200</v>
      </c>
      <c r="J7" s="32">
        <v>37200</v>
      </c>
      <c r="K7" s="33">
        <v>0</v>
      </c>
      <c r="L7" s="34">
        <f t="shared" ref="L7:L69" si="1">SUM(F7:I7)</f>
        <v>3706135.1213989742</v>
      </c>
    </row>
    <row r="8" spans="1:12" ht="15.75" thickBot="1" x14ac:dyDescent="0.3">
      <c r="A8" s="524"/>
      <c r="B8" s="527" t="s">
        <v>20</v>
      </c>
      <c r="C8" s="528"/>
      <c r="D8" s="35"/>
      <c r="E8" s="36">
        <f t="shared" ref="E8:K8" si="2">SUM(E6:E7)</f>
        <v>24.766666666666669</v>
      </c>
      <c r="F8" s="37">
        <f t="shared" si="2"/>
        <v>3695048.7768071983</v>
      </c>
      <c r="G8" s="37">
        <f t="shared" si="2"/>
        <v>288978.25</v>
      </c>
      <c r="H8" s="37">
        <f t="shared" si="2"/>
        <v>2470135</v>
      </c>
      <c r="I8" s="37">
        <f t="shared" si="0"/>
        <v>142200</v>
      </c>
      <c r="J8" s="37">
        <f t="shared" si="2"/>
        <v>142200</v>
      </c>
      <c r="K8" s="37">
        <f t="shared" si="2"/>
        <v>0</v>
      </c>
      <c r="L8" s="38">
        <f t="shared" si="1"/>
        <v>6596362.0268071983</v>
      </c>
    </row>
    <row r="9" spans="1:12" x14ac:dyDescent="0.25">
      <c r="A9" s="524"/>
      <c r="B9" s="529" t="s">
        <v>21</v>
      </c>
      <c r="C9" s="24" t="s">
        <v>22</v>
      </c>
      <c r="D9" s="39" t="s">
        <v>19</v>
      </c>
      <c r="E9" s="40">
        <v>9.3666666666666671</v>
      </c>
      <c r="F9" s="41">
        <v>1778397.9217741205</v>
      </c>
      <c r="G9" s="41">
        <v>6450886.4425000008</v>
      </c>
      <c r="H9" s="41">
        <v>2990000</v>
      </c>
      <c r="I9" s="41">
        <f t="shared" si="0"/>
        <v>674500</v>
      </c>
      <c r="J9" s="41">
        <v>674500</v>
      </c>
      <c r="K9" s="41">
        <v>0</v>
      </c>
      <c r="L9" s="28">
        <f t="shared" si="1"/>
        <v>11893784.364274122</v>
      </c>
    </row>
    <row r="10" spans="1:12" ht="15.75" thickBot="1" x14ac:dyDescent="0.3">
      <c r="A10" s="524"/>
      <c r="B10" s="530"/>
      <c r="C10" s="29" t="s">
        <v>23</v>
      </c>
      <c r="D10" s="42" t="s">
        <v>19</v>
      </c>
      <c r="E10" s="43">
        <v>36.083333333333336</v>
      </c>
      <c r="F10" s="44">
        <v>7494800.0542793563</v>
      </c>
      <c r="G10" s="44">
        <v>1268033</v>
      </c>
      <c r="H10" s="44">
        <v>2971907.9999999995</v>
      </c>
      <c r="I10" s="44">
        <f t="shared" si="0"/>
        <v>544756</v>
      </c>
      <c r="J10" s="44">
        <v>544756</v>
      </c>
      <c r="K10" s="44">
        <v>0</v>
      </c>
      <c r="L10" s="45">
        <f t="shared" si="1"/>
        <v>12279497.054279357</v>
      </c>
    </row>
    <row r="11" spans="1:12" ht="15.75" thickBot="1" x14ac:dyDescent="0.3">
      <c r="A11" s="524"/>
      <c r="B11" s="527" t="s">
        <v>24</v>
      </c>
      <c r="C11" s="528"/>
      <c r="D11" s="35"/>
      <c r="E11" s="36">
        <f t="shared" ref="E11:K11" si="3">SUM(E9:E10)</f>
        <v>45.45</v>
      </c>
      <c r="F11" s="37">
        <f t="shared" si="3"/>
        <v>9273197.9760534763</v>
      </c>
      <c r="G11" s="37">
        <f t="shared" si="3"/>
        <v>7718919.4425000008</v>
      </c>
      <c r="H11" s="37">
        <f t="shared" si="3"/>
        <v>5961908</v>
      </c>
      <c r="I11" s="37">
        <f t="shared" si="0"/>
        <v>1219256</v>
      </c>
      <c r="J11" s="37">
        <f t="shared" si="3"/>
        <v>1219256</v>
      </c>
      <c r="K11" s="37">
        <f t="shared" si="3"/>
        <v>0</v>
      </c>
      <c r="L11" s="46">
        <f t="shared" si="1"/>
        <v>24173281.418553479</v>
      </c>
    </row>
    <row r="12" spans="1:12" ht="30" x14ac:dyDescent="0.25">
      <c r="A12" s="524"/>
      <c r="B12" s="531" t="s">
        <v>25</v>
      </c>
      <c r="C12" s="24" t="s">
        <v>26</v>
      </c>
      <c r="D12" s="25" t="s">
        <v>27</v>
      </c>
      <c r="E12" s="26">
        <v>34.550000000000004</v>
      </c>
      <c r="F12" s="27">
        <v>4843869.6422804594</v>
      </c>
      <c r="G12" s="27">
        <v>580682.5</v>
      </c>
      <c r="H12" s="27">
        <v>726436</v>
      </c>
      <c r="I12" s="27">
        <f t="shared" si="0"/>
        <v>82005</v>
      </c>
      <c r="J12" s="27">
        <v>82005</v>
      </c>
      <c r="K12" s="27">
        <v>0</v>
      </c>
      <c r="L12" s="28">
        <f t="shared" si="1"/>
        <v>6232993.1422804594</v>
      </c>
    </row>
    <row r="13" spans="1:12" ht="30.75" thickBot="1" x14ac:dyDescent="0.3">
      <c r="A13" s="524"/>
      <c r="B13" s="532"/>
      <c r="C13" s="47" t="s">
        <v>28</v>
      </c>
      <c r="D13" s="48" t="s">
        <v>27</v>
      </c>
      <c r="E13" s="49">
        <v>1.0916666666666666</v>
      </c>
      <c r="F13" s="50">
        <v>102795.57244831251</v>
      </c>
      <c r="G13" s="50">
        <v>2390545</v>
      </c>
      <c r="H13" s="50">
        <v>40000</v>
      </c>
      <c r="I13" s="50">
        <f t="shared" si="0"/>
        <v>0</v>
      </c>
      <c r="J13" s="50">
        <v>0</v>
      </c>
      <c r="K13" s="51">
        <v>0</v>
      </c>
      <c r="L13" s="52">
        <f t="shared" si="1"/>
        <v>2533340.5724483123</v>
      </c>
    </row>
    <row r="14" spans="1:12" ht="15.75" thickBot="1" x14ac:dyDescent="0.3">
      <c r="A14" s="524"/>
      <c r="B14" s="527" t="s">
        <v>29</v>
      </c>
      <c r="C14" s="528"/>
      <c r="D14" s="53"/>
      <c r="E14" s="54">
        <f t="shared" ref="E14:K14" si="4">SUM(E12:E13)</f>
        <v>35.641666666666673</v>
      </c>
      <c r="F14" s="55">
        <f t="shared" si="4"/>
        <v>4946665.2147287717</v>
      </c>
      <c r="G14" s="55">
        <f t="shared" si="4"/>
        <v>2971227.5</v>
      </c>
      <c r="H14" s="55">
        <f t="shared" si="4"/>
        <v>766436</v>
      </c>
      <c r="I14" s="55">
        <f t="shared" si="0"/>
        <v>82005</v>
      </c>
      <c r="J14" s="55">
        <f t="shared" si="4"/>
        <v>82005</v>
      </c>
      <c r="K14" s="55">
        <f t="shared" si="4"/>
        <v>0</v>
      </c>
      <c r="L14" s="56">
        <f t="shared" si="1"/>
        <v>8766333.7147287726</v>
      </c>
    </row>
    <row r="15" spans="1:12" ht="15.75" thickBot="1" x14ac:dyDescent="0.3">
      <c r="A15" s="533" t="s">
        <v>30</v>
      </c>
      <c r="B15" s="533"/>
      <c r="C15" s="534"/>
      <c r="D15" s="57"/>
      <c r="E15" s="58">
        <f t="shared" ref="E15:K15" si="5">E8+E11+E14</f>
        <v>105.85833333333335</v>
      </c>
      <c r="F15" s="59">
        <f t="shared" si="5"/>
        <v>17914911.967589445</v>
      </c>
      <c r="G15" s="59">
        <f t="shared" si="5"/>
        <v>10979125.192500001</v>
      </c>
      <c r="H15" s="59">
        <f t="shared" si="5"/>
        <v>9198479</v>
      </c>
      <c r="I15" s="59">
        <f t="shared" si="0"/>
        <v>1443461</v>
      </c>
      <c r="J15" s="59">
        <f t="shared" si="5"/>
        <v>1443461</v>
      </c>
      <c r="K15" s="59">
        <f t="shared" si="5"/>
        <v>0</v>
      </c>
      <c r="L15" s="60">
        <f t="shared" si="1"/>
        <v>39535977.160089448</v>
      </c>
    </row>
    <row r="16" spans="1:12" ht="30" x14ac:dyDescent="0.25">
      <c r="A16" s="535" t="s">
        <v>31</v>
      </c>
      <c r="B16" s="539" t="s">
        <v>32</v>
      </c>
      <c r="C16" s="61" t="s">
        <v>33</v>
      </c>
      <c r="D16" s="62" t="s">
        <v>34</v>
      </c>
      <c r="E16" s="63">
        <v>1.375</v>
      </c>
      <c r="F16" s="64">
        <v>218693.56269750005</v>
      </c>
      <c r="G16" s="64">
        <v>1312.5</v>
      </c>
      <c r="H16" s="64">
        <v>371000</v>
      </c>
      <c r="I16" s="64">
        <f t="shared" si="0"/>
        <v>1440</v>
      </c>
      <c r="J16" s="64">
        <v>1440</v>
      </c>
      <c r="K16" s="64">
        <v>0</v>
      </c>
      <c r="L16" s="65">
        <f t="shared" si="1"/>
        <v>592446.06269749999</v>
      </c>
    </row>
    <row r="17" spans="1:12" ht="30" x14ac:dyDescent="0.25">
      <c r="A17" s="536"/>
      <c r="B17" s="540"/>
      <c r="C17" s="66" t="s">
        <v>35</v>
      </c>
      <c r="D17" s="67" t="s">
        <v>34</v>
      </c>
      <c r="E17" s="68">
        <v>5.0749999999999993</v>
      </c>
      <c r="F17" s="69">
        <v>956259.96736860008</v>
      </c>
      <c r="G17" s="69">
        <v>195808.4</v>
      </c>
      <c r="H17" s="69">
        <v>50004</v>
      </c>
      <c r="I17" s="69">
        <f t="shared" si="0"/>
        <v>44380</v>
      </c>
      <c r="J17" s="69">
        <v>44380</v>
      </c>
      <c r="K17" s="69">
        <v>0</v>
      </c>
      <c r="L17" s="70">
        <f t="shared" si="1"/>
        <v>1246452.3673686001</v>
      </c>
    </row>
    <row r="18" spans="1:12" ht="30" x14ac:dyDescent="0.25">
      <c r="A18" s="536"/>
      <c r="B18" s="540"/>
      <c r="C18" s="66" t="s">
        <v>36</v>
      </c>
      <c r="D18" s="67" t="s">
        <v>34</v>
      </c>
      <c r="E18" s="68">
        <v>20.178066666666663</v>
      </c>
      <c r="F18" s="69">
        <v>3786917.2631847006</v>
      </c>
      <c r="G18" s="69">
        <v>509900</v>
      </c>
      <c r="H18" s="69">
        <v>1009200</v>
      </c>
      <c r="I18" s="69">
        <f t="shared" si="0"/>
        <v>333490</v>
      </c>
      <c r="J18" s="69">
        <v>114490</v>
      </c>
      <c r="K18" s="69">
        <v>219000</v>
      </c>
      <c r="L18" s="70">
        <f t="shared" si="1"/>
        <v>5639507.2631847002</v>
      </c>
    </row>
    <row r="19" spans="1:12" ht="30" x14ac:dyDescent="0.25">
      <c r="A19" s="536"/>
      <c r="B19" s="540"/>
      <c r="C19" s="66" t="s">
        <v>37</v>
      </c>
      <c r="D19" s="67" t="s">
        <v>34</v>
      </c>
      <c r="E19" s="68">
        <v>2.2752666666666665</v>
      </c>
      <c r="F19" s="69">
        <v>508374.18552019482</v>
      </c>
      <c r="G19" s="69">
        <v>0</v>
      </c>
      <c r="H19" s="69">
        <v>50000</v>
      </c>
      <c r="I19" s="69">
        <f t="shared" si="0"/>
        <v>4300</v>
      </c>
      <c r="J19" s="69">
        <v>4300</v>
      </c>
      <c r="K19" s="69">
        <v>0</v>
      </c>
      <c r="L19" s="70">
        <f t="shared" si="1"/>
        <v>562674.18552019482</v>
      </c>
    </row>
    <row r="20" spans="1:12" ht="30.75" thickBot="1" x14ac:dyDescent="0.3">
      <c r="A20" s="536"/>
      <c r="B20" s="540"/>
      <c r="C20" s="66" t="s">
        <v>38</v>
      </c>
      <c r="D20" s="67" t="s">
        <v>34</v>
      </c>
      <c r="E20" s="68">
        <v>39.25</v>
      </c>
      <c r="F20" s="69">
        <v>5799094.3819888411</v>
      </c>
      <c r="G20" s="69">
        <v>159256.41750000001</v>
      </c>
      <c r="H20" s="69">
        <v>2301368.75</v>
      </c>
      <c r="I20" s="69">
        <f t="shared" si="0"/>
        <v>256711</v>
      </c>
      <c r="J20" s="69">
        <v>256711</v>
      </c>
      <c r="K20" s="69">
        <v>0</v>
      </c>
      <c r="L20" s="70">
        <f t="shared" si="1"/>
        <v>8516430.5494888425</v>
      </c>
    </row>
    <row r="21" spans="1:12" ht="15.75" thickBot="1" x14ac:dyDescent="0.3">
      <c r="A21" s="536"/>
      <c r="B21" s="541" t="s">
        <v>39</v>
      </c>
      <c r="C21" s="542"/>
      <c r="D21" s="71"/>
      <c r="E21" s="72">
        <f t="shared" ref="E21:K21" si="6">SUM(E16:E20)</f>
        <v>68.153333333333336</v>
      </c>
      <c r="F21" s="73">
        <f t="shared" si="6"/>
        <v>11269339.360759836</v>
      </c>
      <c r="G21" s="73">
        <f t="shared" si="6"/>
        <v>866277.3175</v>
      </c>
      <c r="H21" s="73">
        <f t="shared" si="6"/>
        <v>3781572.75</v>
      </c>
      <c r="I21" s="73">
        <f t="shared" si="0"/>
        <v>640321</v>
      </c>
      <c r="J21" s="73">
        <f t="shared" si="6"/>
        <v>421321</v>
      </c>
      <c r="K21" s="73">
        <f t="shared" si="6"/>
        <v>219000</v>
      </c>
      <c r="L21" s="74">
        <f t="shared" si="1"/>
        <v>16557510.428259837</v>
      </c>
    </row>
    <row r="22" spans="1:12" x14ac:dyDescent="0.25">
      <c r="A22" s="537"/>
      <c r="B22" s="543" t="s">
        <v>40</v>
      </c>
      <c r="C22" s="61" t="s">
        <v>41</v>
      </c>
      <c r="D22" s="62" t="s">
        <v>19</v>
      </c>
      <c r="E22" s="63">
        <v>6.7399999999999993</v>
      </c>
      <c r="F22" s="64">
        <v>2045081.0456095475</v>
      </c>
      <c r="G22" s="64">
        <v>173544.39749999999</v>
      </c>
      <c r="H22" s="64">
        <v>299999.96000000002</v>
      </c>
      <c r="I22" s="64">
        <f t="shared" si="0"/>
        <v>334320</v>
      </c>
      <c r="J22" s="64">
        <v>244320</v>
      </c>
      <c r="K22" s="64">
        <v>90000</v>
      </c>
      <c r="L22" s="65">
        <f t="shared" si="1"/>
        <v>2852945.4031095477</v>
      </c>
    </row>
    <row r="23" spans="1:12" ht="15.75" thickBot="1" x14ac:dyDescent="0.3">
      <c r="A23" s="537"/>
      <c r="B23" s="544"/>
      <c r="C23" s="66" t="s">
        <v>42</v>
      </c>
      <c r="D23" s="67" t="s">
        <v>43</v>
      </c>
      <c r="E23" s="68">
        <v>9.1</v>
      </c>
      <c r="F23" s="69">
        <v>2387639.3726963322</v>
      </c>
      <c r="G23" s="69">
        <v>500538.70500000002</v>
      </c>
      <c r="H23" s="69">
        <v>475000</v>
      </c>
      <c r="I23" s="69">
        <f t="shared" si="0"/>
        <v>612400</v>
      </c>
      <c r="J23" s="69">
        <v>602400</v>
      </c>
      <c r="K23" s="69">
        <v>10000</v>
      </c>
      <c r="L23" s="70">
        <f t="shared" si="1"/>
        <v>3975578.0776963322</v>
      </c>
    </row>
    <row r="24" spans="1:12" ht="15.75" thickBot="1" x14ac:dyDescent="0.3">
      <c r="A24" s="536"/>
      <c r="B24" s="541" t="s">
        <v>44</v>
      </c>
      <c r="C24" s="542"/>
      <c r="D24" s="75"/>
      <c r="E24" s="76">
        <f t="shared" ref="E24:K24" si="7">SUM(E22:E23)</f>
        <v>15.84</v>
      </c>
      <c r="F24" s="73">
        <f t="shared" si="7"/>
        <v>4432720.4183058795</v>
      </c>
      <c r="G24" s="73">
        <f t="shared" si="7"/>
        <v>674083.10250000004</v>
      </c>
      <c r="H24" s="73">
        <f t="shared" si="7"/>
        <v>774999.96</v>
      </c>
      <c r="I24" s="73">
        <f t="shared" si="0"/>
        <v>946720</v>
      </c>
      <c r="J24" s="73">
        <f t="shared" si="7"/>
        <v>846720</v>
      </c>
      <c r="K24" s="73">
        <f t="shared" si="7"/>
        <v>100000</v>
      </c>
      <c r="L24" s="74">
        <f t="shared" si="1"/>
        <v>6828523.4808058795</v>
      </c>
    </row>
    <row r="25" spans="1:12" ht="30" x14ac:dyDescent="0.25">
      <c r="A25" s="536"/>
      <c r="B25" s="543" t="s">
        <v>45</v>
      </c>
      <c r="C25" s="66" t="s">
        <v>46</v>
      </c>
      <c r="D25" s="67" t="s">
        <v>34</v>
      </c>
      <c r="E25" s="68">
        <v>3.9666666666666668</v>
      </c>
      <c r="F25" s="64">
        <v>955494.04126640013</v>
      </c>
      <c r="G25" s="64">
        <v>20776</v>
      </c>
      <c r="H25" s="64">
        <v>215200</v>
      </c>
      <c r="I25" s="64">
        <f t="shared" si="0"/>
        <v>0</v>
      </c>
      <c r="J25" s="64">
        <v>0</v>
      </c>
      <c r="K25" s="64">
        <v>0</v>
      </c>
      <c r="L25" s="65">
        <f t="shared" si="1"/>
        <v>1191470.0412664001</v>
      </c>
    </row>
    <row r="26" spans="1:12" x14ac:dyDescent="0.25">
      <c r="A26" s="536"/>
      <c r="B26" s="544"/>
      <c r="C26" s="66" t="s">
        <v>47</v>
      </c>
      <c r="D26" s="67"/>
      <c r="E26" s="68">
        <v>0</v>
      </c>
      <c r="F26" s="69">
        <v>1993779.9180973524</v>
      </c>
      <c r="G26" s="69">
        <v>530936.92266236502</v>
      </c>
      <c r="H26" s="69">
        <v>2778352.2134269499</v>
      </c>
      <c r="I26" s="69">
        <f t="shared" si="0"/>
        <v>323520.12766691553</v>
      </c>
      <c r="J26" s="69">
        <v>323520.12766691553</v>
      </c>
      <c r="K26" s="69">
        <v>0</v>
      </c>
      <c r="L26" s="70">
        <f t="shared" si="1"/>
        <v>5626589.1818535831</v>
      </c>
    </row>
    <row r="27" spans="1:12" ht="30" x14ac:dyDescent="0.25">
      <c r="A27" s="536"/>
      <c r="B27" s="544"/>
      <c r="C27" s="66" t="s">
        <v>48</v>
      </c>
      <c r="D27" s="67" t="s">
        <v>34</v>
      </c>
      <c r="E27" s="68">
        <v>6</v>
      </c>
      <c r="F27" s="69">
        <v>1068091.1870280511</v>
      </c>
      <c r="G27" s="69">
        <v>44109.974999999999</v>
      </c>
      <c r="H27" s="69">
        <v>310930</v>
      </c>
      <c r="I27" s="69">
        <f t="shared" si="0"/>
        <v>0</v>
      </c>
      <c r="J27" s="69">
        <v>0</v>
      </c>
      <c r="K27" s="69">
        <v>0</v>
      </c>
      <c r="L27" s="70">
        <f t="shared" si="1"/>
        <v>1423131.1620280512</v>
      </c>
    </row>
    <row r="28" spans="1:12" ht="30" x14ac:dyDescent="0.25">
      <c r="A28" s="536"/>
      <c r="B28" s="544"/>
      <c r="C28" s="66" t="s">
        <v>49</v>
      </c>
      <c r="D28" s="77" t="s">
        <v>34</v>
      </c>
      <c r="E28" s="78">
        <v>8.9500000000000028</v>
      </c>
      <c r="F28" s="79">
        <v>1500321.8108437052</v>
      </c>
      <c r="G28" s="79">
        <v>29000</v>
      </c>
      <c r="H28" s="79">
        <v>178600</v>
      </c>
      <c r="I28" s="79">
        <f t="shared" si="0"/>
        <v>0</v>
      </c>
      <c r="J28" s="79">
        <v>0</v>
      </c>
      <c r="K28" s="79">
        <v>0</v>
      </c>
      <c r="L28" s="80">
        <f t="shared" si="1"/>
        <v>1707921.8108437052</v>
      </c>
    </row>
    <row r="29" spans="1:12" ht="30" x14ac:dyDescent="0.25">
      <c r="A29" s="536"/>
      <c r="B29" s="544"/>
      <c r="C29" s="66" t="s">
        <v>50</v>
      </c>
      <c r="D29" s="67" t="s">
        <v>34</v>
      </c>
      <c r="E29" s="68">
        <v>6.5</v>
      </c>
      <c r="F29" s="69">
        <v>1348550.8659317999</v>
      </c>
      <c r="G29" s="69">
        <v>141198.71</v>
      </c>
      <c r="H29" s="69">
        <v>25000</v>
      </c>
      <c r="I29" s="69">
        <f t="shared" si="0"/>
        <v>75600</v>
      </c>
      <c r="J29" s="69">
        <v>75600</v>
      </c>
      <c r="K29" s="69">
        <v>0</v>
      </c>
      <c r="L29" s="70">
        <f t="shared" si="1"/>
        <v>1590349.5759317998</v>
      </c>
    </row>
    <row r="30" spans="1:12" ht="30.75" thickBot="1" x14ac:dyDescent="0.3">
      <c r="A30" s="536"/>
      <c r="B30" s="544"/>
      <c r="C30" s="66" t="s">
        <v>51</v>
      </c>
      <c r="D30" s="67" t="s">
        <v>34</v>
      </c>
      <c r="E30" s="68">
        <v>2</v>
      </c>
      <c r="F30" s="69">
        <v>247023.51048235595</v>
      </c>
      <c r="G30" s="69">
        <v>86579.6875</v>
      </c>
      <c r="H30" s="69">
        <v>1571600</v>
      </c>
      <c r="I30" s="69">
        <f t="shared" si="0"/>
        <v>0</v>
      </c>
      <c r="J30" s="69">
        <v>0</v>
      </c>
      <c r="K30" s="69">
        <v>0</v>
      </c>
      <c r="L30" s="70">
        <f t="shared" si="1"/>
        <v>1905203.197982356</v>
      </c>
    </row>
    <row r="31" spans="1:12" ht="15.75" thickBot="1" x14ac:dyDescent="0.3">
      <c r="A31" s="538"/>
      <c r="B31" s="541" t="s">
        <v>52</v>
      </c>
      <c r="C31" s="542"/>
      <c r="D31" s="81"/>
      <c r="E31" s="82">
        <f t="shared" ref="E31:K31" si="8">SUM(E25:E30)</f>
        <v>27.416666666666671</v>
      </c>
      <c r="F31" s="83">
        <f t="shared" si="8"/>
        <v>7113261.3336496642</v>
      </c>
      <c r="G31" s="83">
        <f t="shared" si="8"/>
        <v>852601.29516236496</v>
      </c>
      <c r="H31" s="83">
        <f t="shared" si="8"/>
        <v>5079682.2134269495</v>
      </c>
      <c r="I31" s="83">
        <f t="shared" si="0"/>
        <v>399120.12766691553</v>
      </c>
      <c r="J31" s="83">
        <f t="shared" si="8"/>
        <v>399120.12766691553</v>
      </c>
      <c r="K31" s="83">
        <f t="shared" si="8"/>
        <v>0</v>
      </c>
      <c r="L31" s="84">
        <f t="shared" si="1"/>
        <v>13444664.969905892</v>
      </c>
    </row>
    <row r="32" spans="1:12" ht="15.75" thickBot="1" x14ac:dyDescent="0.3">
      <c r="A32" s="545" t="s">
        <v>53</v>
      </c>
      <c r="B32" s="545"/>
      <c r="C32" s="542"/>
      <c r="D32" s="71"/>
      <c r="E32" s="72">
        <f t="shared" ref="E32:K32" si="9">E31+E24+E21</f>
        <v>111.41000000000001</v>
      </c>
      <c r="F32" s="73">
        <f t="shared" si="9"/>
        <v>22815321.112715378</v>
      </c>
      <c r="G32" s="73">
        <f t="shared" si="9"/>
        <v>2392961.7151623648</v>
      </c>
      <c r="H32" s="73">
        <f t="shared" si="9"/>
        <v>9636254.9234269485</v>
      </c>
      <c r="I32" s="73">
        <f t="shared" si="0"/>
        <v>1986161.1276669155</v>
      </c>
      <c r="J32" s="73">
        <f t="shared" si="9"/>
        <v>1667161.1276669155</v>
      </c>
      <c r="K32" s="73">
        <f t="shared" si="9"/>
        <v>319000</v>
      </c>
      <c r="L32" s="74">
        <f t="shared" si="1"/>
        <v>36830698.878971606</v>
      </c>
    </row>
    <row r="33" spans="1:12" x14ac:dyDescent="0.25">
      <c r="A33" s="546" t="s">
        <v>54</v>
      </c>
      <c r="B33" s="549" t="s">
        <v>55</v>
      </c>
      <c r="C33" s="85" t="s">
        <v>56</v>
      </c>
      <c r="D33" s="86"/>
      <c r="E33" s="87">
        <v>10.45</v>
      </c>
      <c r="F33" s="88">
        <v>2123786.5793082826</v>
      </c>
      <c r="G33" s="88">
        <v>273402</v>
      </c>
      <c r="H33" s="88">
        <v>688596</v>
      </c>
      <c r="I33" s="88">
        <f t="shared" si="0"/>
        <v>178576</v>
      </c>
      <c r="J33" s="88">
        <v>158576</v>
      </c>
      <c r="K33" s="88">
        <v>20000</v>
      </c>
      <c r="L33" s="89">
        <f t="shared" si="1"/>
        <v>3264360.5793082826</v>
      </c>
    </row>
    <row r="34" spans="1:12" x14ac:dyDescent="0.25">
      <c r="A34" s="547"/>
      <c r="B34" s="550"/>
      <c r="C34" s="90" t="s">
        <v>57</v>
      </c>
      <c r="D34" s="91"/>
      <c r="E34" s="92">
        <v>18.270000000000003</v>
      </c>
      <c r="F34" s="93">
        <v>3276920.5566706695</v>
      </c>
      <c r="G34" s="93">
        <v>26551</v>
      </c>
      <c r="H34" s="93">
        <v>251000</v>
      </c>
      <c r="I34" s="93">
        <f t="shared" si="0"/>
        <v>1395900</v>
      </c>
      <c r="J34" s="93">
        <v>1395900</v>
      </c>
      <c r="K34" s="93">
        <v>0</v>
      </c>
      <c r="L34" s="94">
        <f t="shared" si="1"/>
        <v>4950371.5566706695</v>
      </c>
    </row>
    <row r="35" spans="1:12" ht="15.75" thickBot="1" x14ac:dyDescent="0.3">
      <c r="A35" s="547"/>
      <c r="B35" s="550"/>
      <c r="C35" s="90" t="s">
        <v>58</v>
      </c>
      <c r="D35" s="91"/>
      <c r="E35" s="92">
        <v>8.4499999999999993</v>
      </c>
      <c r="F35" s="93">
        <v>1380608.4280644115</v>
      </c>
      <c r="G35" s="93">
        <v>332559.5</v>
      </c>
      <c r="H35" s="93">
        <v>315000</v>
      </c>
      <c r="I35" s="93">
        <f t="shared" si="0"/>
        <v>55430</v>
      </c>
      <c r="J35" s="93">
        <v>55430</v>
      </c>
      <c r="K35" s="93">
        <v>0</v>
      </c>
      <c r="L35" s="94">
        <f t="shared" si="1"/>
        <v>2083597.9280644115</v>
      </c>
    </row>
    <row r="36" spans="1:12" ht="15.75" thickBot="1" x14ac:dyDescent="0.3">
      <c r="A36" s="547"/>
      <c r="B36" s="551" t="s">
        <v>59</v>
      </c>
      <c r="C36" s="552"/>
      <c r="D36" s="95"/>
      <c r="E36" s="96">
        <f t="shared" ref="E36:K36" si="10">SUM(E33:E35)</f>
        <v>37.17</v>
      </c>
      <c r="F36" s="97">
        <f t="shared" si="10"/>
        <v>6781315.5640433636</v>
      </c>
      <c r="G36" s="97">
        <f t="shared" si="10"/>
        <v>632512.5</v>
      </c>
      <c r="H36" s="97">
        <f t="shared" si="10"/>
        <v>1254596</v>
      </c>
      <c r="I36" s="97">
        <f t="shared" si="0"/>
        <v>1629906</v>
      </c>
      <c r="J36" s="97">
        <f t="shared" si="10"/>
        <v>1609906</v>
      </c>
      <c r="K36" s="97">
        <f t="shared" si="10"/>
        <v>20000</v>
      </c>
      <c r="L36" s="98">
        <f t="shared" si="1"/>
        <v>10298330.064043364</v>
      </c>
    </row>
    <row r="37" spans="1:12" x14ac:dyDescent="0.25">
      <c r="A37" s="547"/>
      <c r="B37" s="553" t="s">
        <v>60</v>
      </c>
      <c r="C37" s="85" t="s">
        <v>61</v>
      </c>
      <c r="D37" s="86"/>
      <c r="E37" s="87">
        <v>21.35</v>
      </c>
      <c r="F37" s="88">
        <v>3752759.5693419906</v>
      </c>
      <c r="G37" s="88">
        <v>204973.5</v>
      </c>
      <c r="H37" s="88">
        <v>882800</v>
      </c>
      <c r="I37" s="88">
        <f t="shared" si="0"/>
        <v>3390031.0524999998</v>
      </c>
      <c r="J37" s="88">
        <v>3184531.0524999998</v>
      </c>
      <c r="K37" s="88">
        <v>205500</v>
      </c>
      <c r="L37" s="89">
        <f t="shared" si="1"/>
        <v>8230564.1218419913</v>
      </c>
    </row>
    <row r="38" spans="1:12" x14ac:dyDescent="0.25">
      <c r="A38" s="547"/>
      <c r="B38" s="550"/>
      <c r="C38" s="90" t="s">
        <v>62</v>
      </c>
      <c r="D38" s="91"/>
      <c r="E38" s="92">
        <v>5</v>
      </c>
      <c r="F38" s="93">
        <v>934337.22654498741</v>
      </c>
      <c r="G38" s="93">
        <v>188210.5</v>
      </c>
      <c r="H38" s="93">
        <v>125000</v>
      </c>
      <c r="I38" s="93">
        <f t="shared" si="0"/>
        <v>1113029</v>
      </c>
      <c r="J38" s="93">
        <v>672029</v>
      </c>
      <c r="K38" s="93">
        <v>441000</v>
      </c>
      <c r="L38" s="94">
        <f t="shared" si="1"/>
        <v>2360576.7265449874</v>
      </c>
    </row>
    <row r="39" spans="1:12" ht="15.75" thickBot="1" x14ac:dyDescent="0.3">
      <c r="A39" s="547"/>
      <c r="B39" s="554"/>
      <c r="C39" s="90" t="s">
        <v>63</v>
      </c>
      <c r="D39" s="99"/>
      <c r="E39" s="100">
        <v>45.85</v>
      </c>
      <c r="F39" s="101">
        <v>8884236.4678344168</v>
      </c>
      <c r="G39" s="101">
        <v>173777.03750000001</v>
      </c>
      <c r="H39" s="101">
        <v>1449924</v>
      </c>
      <c r="I39" s="101">
        <f t="shared" si="0"/>
        <v>1996362</v>
      </c>
      <c r="J39" s="101">
        <v>1945362</v>
      </c>
      <c r="K39" s="101">
        <v>51000</v>
      </c>
      <c r="L39" s="102">
        <f t="shared" si="1"/>
        <v>12504299.505334416</v>
      </c>
    </row>
    <row r="40" spans="1:12" ht="15.75" thickBot="1" x14ac:dyDescent="0.3">
      <c r="A40" s="547"/>
      <c r="B40" s="551" t="s">
        <v>64</v>
      </c>
      <c r="C40" s="552"/>
      <c r="D40" s="95"/>
      <c r="E40" s="96">
        <f t="shared" ref="E40:K40" si="11">SUM(E37:E39)</f>
        <v>72.2</v>
      </c>
      <c r="F40" s="103">
        <f t="shared" si="11"/>
        <v>13571333.263721395</v>
      </c>
      <c r="G40" s="103">
        <f t="shared" si="11"/>
        <v>566961.03749999998</v>
      </c>
      <c r="H40" s="103">
        <f t="shared" si="11"/>
        <v>2457724</v>
      </c>
      <c r="I40" s="103">
        <f t="shared" si="0"/>
        <v>6499422.0525000002</v>
      </c>
      <c r="J40" s="103">
        <f t="shared" si="11"/>
        <v>5801922.0525000002</v>
      </c>
      <c r="K40" s="103">
        <f t="shared" si="11"/>
        <v>697500</v>
      </c>
      <c r="L40" s="104">
        <f t="shared" si="1"/>
        <v>23095440.353721395</v>
      </c>
    </row>
    <row r="41" spans="1:12" x14ac:dyDescent="0.25">
      <c r="A41" s="547"/>
      <c r="B41" s="553" t="s">
        <v>65</v>
      </c>
      <c r="C41" s="85" t="s">
        <v>66</v>
      </c>
      <c r="D41" s="86"/>
      <c r="E41" s="87">
        <v>13.1</v>
      </c>
      <c r="F41" s="88">
        <v>2302148.6335792681</v>
      </c>
      <c r="G41" s="88">
        <v>31859.75</v>
      </c>
      <c r="H41" s="88">
        <v>315815</v>
      </c>
      <c r="I41" s="88">
        <f t="shared" si="0"/>
        <v>287390</v>
      </c>
      <c r="J41" s="88">
        <v>287390</v>
      </c>
      <c r="K41" s="88">
        <v>0</v>
      </c>
      <c r="L41" s="105">
        <f t="shared" si="1"/>
        <v>2937213.3835792681</v>
      </c>
    </row>
    <row r="42" spans="1:12" ht="15.75" thickBot="1" x14ac:dyDescent="0.3">
      <c r="A42" s="547"/>
      <c r="B42" s="550"/>
      <c r="C42" s="90" t="s">
        <v>67</v>
      </c>
      <c r="D42" s="91"/>
      <c r="E42" s="92">
        <v>13.183333333333334</v>
      </c>
      <c r="F42" s="93">
        <v>3025520.7636959427</v>
      </c>
      <c r="G42" s="93">
        <v>582315.75</v>
      </c>
      <c r="H42" s="93">
        <v>345640</v>
      </c>
      <c r="I42" s="93">
        <f t="shared" si="0"/>
        <v>6337395.7625086028</v>
      </c>
      <c r="J42" s="93">
        <v>6247395.7625086028</v>
      </c>
      <c r="K42" s="93">
        <v>90000</v>
      </c>
      <c r="L42" s="94">
        <f t="shared" si="1"/>
        <v>10290872.276204545</v>
      </c>
    </row>
    <row r="43" spans="1:12" ht="15.75" thickBot="1" x14ac:dyDescent="0.3">
      <c r="A43" s="548"/>
      <c r="B43" s="551" t="s">
        <v>68</v>
      </c>
      <c r="C43" s="552"/>
      <c r="D43" s="106"/>
      <c r="E43" s="107">
        <f t="shared" ref="E43:K43" si="12">SUM(E41:E42)</f>
        <v>26.283333333333331</v>
      </c>
      <c r="F43" s="108">
        <f t="shared" si="12"/>
        <v>5327669.3972752113</v>
      </c>
      <c r="G43" s="108">
        <f t="shared" si="12"/>
        <v>614175.5</v>
      </c>
      <c r="H43" s="108">
        <f t="shared" si="12"/>
        <v>661455</v>
      </c>
      <c r="I43" s="108">
        <f t="shared" si="0"/>
        <v>6624785.7625086028</v>
      </c>
      <c r="J43" s="108">
        <f t="shared" si="12"/>
        <v>6534785.7625086028</v>
      </c>
      <c r="K43" s="108">
        <f t="shared" si="12"/>
        <v>90000</v>
      </c>
      <c r="L43" s="109">
        <f t="shared" si="1"/>
        <v>13228085.659783814</v>
      </c>
    </row>
    <row r="44" spans="1:12" ht="15.75" thickBot="1" x14ac:dyDescent="0.3">
      <c r="A44" s="555" t="s">
        <v>69</v>
      </c>
      <c r="B44" s="555"/>
      <c r="C44" s="552"/>
      <c r="D44" s="95"/>
      <c r="E44" s="96">
        <f t="shared" ref="E44:K44" si="13">E36+E40+E43</f>
        <v>135.65333333333334</v>
      </c>
      <c r="F44" s="97">
        <f t="shared" si="13"/>
        <v>25680318.225039966</v>
      </c>
      <c r="G44" s="97">
        <f t="shared" si="13"/>
        <v>1813649.0375000001</v>
      </c>
      <c r="H44" s="97">
        <f t="shared" si="13"/>
        <v>4373775</v>
      </c>
      <c r="I44" s="97">
        <f t="shared" si="0"/>
        <v>14754113.815008603</v>
      </c>
      <c r="J44" s="97">
        <f t="shared" si="13"/>
        <v>13946613.815008603</v>
      </c>
      <c r="K44" s="97">
        <f t="shared" si="13"/>
        <v>807500</v>
      </c>
      <c r="L44" s="98">
        <f t="shared" si="1"/>
        <v>46621856.077548571</v>
      </c>
    </row>
    <row r="45" spans="1:12" ht="30.75" thickBot="1" x14ac:dyDescent="0.3">
      <c r="A45" s="556" t="s">
        <v>70</v>
      </c>
      <c r="B45" s="110" t="s">
        <v>71</v>
      </c>
      <c r="C45" s="111" t="s">
        <v>72</v>
      </c>
      <c r="D45" s="112" t="s">
        <v>19</v>
      </c>
      <c r="E45" s="113">
        <v>2.5666666666666669</v>
      </c>
      <c r="F45" s="114">
        <v>811905.10280496732</v>
      </c>
      <c r="G45" s="114">
        <v>80125</v>
      </c>
      <c r="H45" s="114">
        <v>0</v>
      </c>
      <c r="I45" s="114">
        <f t="shared" si="0"/>
        <v>194460</v>
      </c>
      <c r="J45" s="114">
        <v>194460</v>
      </c>
      <c r="K45" s="114">
        <v>0</v>
      </c>
      <c r="L45" s="115">
        <f t="shared" si="1"/>
        <v>1086490.1028049672</v>
      </c>
    </row>
    <row r="46" spans="1:12" ht="15.75" thickBot="1" x14ac:dyDescent="0.3">
      <c r="A46" s="557"/>
      <c r="B46" s="559" t="s">
        <v>73</v>
      </c>
      <c r="C46" s="560"/>
      <c r="D46" s="116"/>
      <c r="E46" s="117">
        <f t="shared" ref="E46:K46" si="14">E45</f>
        <v>2.5666666666666669</v>
      </c>
      <c r="F46" s="118">
        <f t="shared" si="14"/>
        <v>811905.10280496732</v>
      </c>
      <c r="G46" s="118">
        <f t="shared" si="14"/>
        <v>80125</v>
      </c>
      <c r="H46" s="118">
        <f t="shared" si="14"/>
        <v>0</v>
      </c>
      <c r="I46" s="118">
        <f t="shared" si="0"/>
        <v>194460</v>
      </c>
      <c r="J46" s="118">
        <f t="shared" si="14"/>
        <v>194460</v>
      </c>
      <c r="K46" s="118">
        <f t="shared" si="14"/>
        <v>0</v>
      </c>
      <c r="L46" s="119">
        <f t="shared" si="1"/>
        <v>1086490.1028049672</v>
      </c>
    </row>
    <row r="47" spans="1:12" ht="45.75" thickBot="1" x14ac:dyDescent="0.3">
      <c r="A47" s="557"/>
      <c r="B47" s="120" t="s">
        <v>74</v>
      </c>
      <c r="C47" s="111" t="s">
        <v>75</v>
      </c>
      <c r="D47" s="121" t="s">
        <v>19</v>
      </c>
      <c r="E47" s="122">
        <v>1.7333333333333329</v>
      </c>
      <c r="F47" s="123">
        <v>558708.61335587478</v>
      </c>
      <c r="G47" s="123">
        <v>9600</v>
      </c>
      <c r="H47" s="123">
        <v>0</v>
      </c>
      <c r="I47" s="123">
        <f t="shared" si="0"/>
        <v>45000</v>
      </c>
      <c r="J47" s="123">
        <v>45000</v>
      </c>
      <c r="K47" s="123">
        <v>0</v>
      </c>
      <c r="L47" s="124">
        <f t="shared" si="1"/>
        <v>613308.61335587478</v>
      </c>
    </row>
    <row r="48" spans="1:12" ht="15.75" thickBot="1" x14ac:dyDescent="0.3">
      <c r="A48" s="557"/>
      <c r="B48" s="559" t="s">
        <v>76</v>
      </c>
      <c r="C48" s="560"/>
      <c r="D48" s="116"/>
      <c r="E48" s="117">
        <f t="shared" ref="E48:K48" si="15">SUM(E47:E47)</f>
        <v>1.7333333333333329</v>
      </c>
      <c r="F48" s="125">
        <f t="shared" si="15"/>
        <v>558708.61335587478</v>
      </c>
      <c r="G48" s="125">
        <f t="shared" si="15"/>
        <v>9600</v>
      </c>
      <c r="H48" s="125">
        <f t="shared" si="15"/>
        <v>0</v>
      </c>
      <c r="I48" s="125">
        <f t="shared" si="0"/>
        <v>45000</v>
      </c>
      <c r="J48" s="125">
        <f t="shared" si="15"/>
        <v>45000</v>
      </c>
      <c r="K48" s="125">
        <f t="shared" si="15"/>
        <v>0</v>
      </c>
      <c r="L48" s="126">
        <f t="shared" si="1"/>
        <v>613308.61335587478</v>
      </c>
    </row>
    <row r="49" spans="1:12" ht="45.75" thickBot="1" x14ac:dyDescent="0.3">
      <c r="A49" s="557"/>
      <c r="B49" s="127" t="s">
        <v>77</v>
      </c>
      <c r="C49" s="128" t="s">
        <v>78</v>
      </c>
      <c r="D49" s="112" t="s">
        <v>19</v>
      </c>
      <c r="E49" s="113">
        <v>3.9666666666666663</v>
      </c>
      <c r="F49" s="114">
        <v>1100668.093435114</v>
      </c>
      <c r="G49" s="114">
        <v>121175</v>
      </c>
      <c r="H49" s="114">
        <v>270000</v>
      </c>
      <c r="I49" s="114">
        <f t="shared" si="0"/>
        <v>41900</v>
      </c>
      <c r="J49" s="114">
        <v>41900</v>
      </c>
      <c r="K49" s="114">
        <v>0</v>
      </c>
      <c r="L49" s="115">
        <f t="shared" si="1"/>
        <v>1533743.093435114</v>
      </c>
    </row>
    <row r="50" spans="1:12" ht="15.75" thickBot="1" x14ac:dyDescent="0.3">
      <c r="A50" s="557"/>
      <c r="B50" s="559" t="s">
        <v>79</v>
      </c>
      <c r="C50" s="560"/>
      <c r="D50" s="129"/>
      <c r="E50" s="130">
        <f t="shared" ref="E50:K50" si="16">E49</f>
        <v>3.9666666666666663</v>
      </c>
      <c r="F50" s="131">
        <f t="shared" si="16"/>
        <v>1100668.093435114</v>
      </c>
      <c r="G50" s="131">
        <f t="shared" si="16"/>
        <v>121175</v>
      </c>
      <c r="H50" s="131">
        <f t="shared" si="16"/>
        <v>270000</v>
      </c>
      <c r="I50" s="131">
        <f t="shared" si="0"/>
        <v>41900</v>
      </c>
      <c r="J50" s="131">
        <f t="shared" si="16"/>
        <v>41900</v>
      </c>
      <c r="K50" s="131">
        <f t="shared" si="16"/>
        <v>0</v>
      </c>
      <c r="L50" s="132">
        <f t="shared" si="1"/>
        <v>1533743.093435114</v>
      </c>
    </row>
    <row r="51" spans="1:12" ht="30" x14ac:dyDescent="0.25">
      <c r="A51" s="557"/>
      <c r="B51" s="561" t="s">
        <v>80</v>
      </c>
      <c r="C51" s="133" t="s">
        <v>81</v>
      </c>
      <c r="D51" s="134" t="s">
        <v>82</v>
      </c>
      <c r="E51" s="135">
        <v>2.4</v>
      </c>
      <c r="F51" s="136">
        <v>845537.16000000015</v>
      </c>
      <c r="G51" s="136">
        <v>37796.434999999998</v>
      </c>
      <c r="H51" s="136">
        <v>0</v>
      </c>
      <c r="I51" s="136">
        <f t="shared" si="0"/>
        <v>11660</v>
      </c>
      <c r="J51" s="136">
        <v>11660</v>
      </c>
      <c r="K51" s="136">
        <v>0</v>
      </c>
      <c r="L51" s="137">
        <f t="shared" si="1"/>
        <v>894993.5950000002</v>
      </c>
    </row>
    <row r="52" spans="1:12" ht="30.75" thickBot="1" x14ac:dyDescent="0.3">
      <c r="A52" s="557"/>
      <c r="B52" s="562"/>
      <c r="C52" s="138" t="s">
        <v>83</v>
      </c>
      <c r="D52" s="139" t="s">
        <v>82</v>
      </c>
      <c r="E52" s="140">
        <v>26.958333333333329</v>
      </c>
      <c r="F52" s="141">
        <v>3539806.6865182896</v>
      </c>
      <c r="G52" s="141">
        <v>94214.212499999994</v>
      </c>
      <c r="H52" s="141">
        <v>678802.33333333337</v>
      </c>
      <c r="I52" s="141">
        <f t="shared" si="0"/>
        <v>60000</v>
      </c>
      <c r="J52" s="141">
        <v>60000</v>
      </c>
      <c r="K52" s="141">
        <v>0</v>
      </c>
      <c r="L52" s="142">
        <f t="shared" si="1"/>
        <v>4372823.2323516225</v>
      </c>
    </row>
    <row r="53" spans="1:12" ht="15.75" thickBot="1" x14ac:dyDescent="0.3">
      <c r="A53" s="558"/>
      <c r="B53" s="563" t="s">
        <v>84</v>
      </c>
      <c r="C53" s="564"/>
      <c r="D53" s="143"/>
      <c r="E53" s="144">
        <f t="shared" ref="E53:K53" si="17">+SUM(E51:E52)</f>
        <v>29.358333333333327</v>
      </c>
      <c r="F53" s="145">
        <f t="shared" si="17"/>
        <v>4385343.8465182893</v>
      </c>
      <c r="G53" s="145">
        <f t="shared" si="17"/>
        <v>132010.64749999999</v>
      </c>
      <c r="H53" s="145">
        <f t="shared" si="17"/>
        <v>678802.33333333337</v>
      </c>
      <c r="I53" s="145">
        <f t="shared" si="0"/>
        <v>71660</v>
      </c>
      <c r="J53" s="145">
        <f t="shared" si="17"/>
        <v>71660</v>
      </c>
      <c r="K53" s="145">
        <f t="shared" si="17"/>
        <v>0</v>
      </c>
      <c r="L53" s="146">
        <f t="shared" si="1"/>
        <v>5267816.8273516223</v>
      </c>
    </row>
    <row r="54" spans="1:12" ht="15.75" thickBot="1" x14ac:dyDescent="0.3">
      <c r="A54" s="559" t="s">
        <v>85</v>
      </c>
      <c r="B54" s="565"/>
      <c r="C54" s="560"/>
      <c r="D54" s="143"/>
      <c r="E54" s="144">
        <f t="shared" ref="E54:K54" si="18">E46+E48+E50+E53</f>
        <v>37.624999999999993</v>
      </c>
      <c r="F54" s="145">
        <f t="shared" si="18"/>
        <v>6856625.6561142458</v>
      </c>
      <c r="G54" s="145">
        <f t="shared" si="18"/>
        <v>342910.64749999996</v>
      </c>
      <c r="H54" s="145">
        <f t="shared" si="18"/>
        <v>948802.33333333337</v>
      </c>
      <c r="I54" s="145">
        <f t="shared" si="0"/>
        <v>353020</v>
      </c>
      <c r="J54" s="145">
        <f t="shared" si="18"/>
        <v>353020</v>
      </c>
      <c r="K54" s="145">
        <f t="shared" si="18"/>
        <v>0</v>
      </c>
      <c r="L54" s="146">
        <f t="shared" si="1"/>
        <v>8501358.6369475797</v>
      </c>
    </row>
    <row r="55" spans="1:12" x14ac:dyDescent="0.25">
      <c r="A55" s="566" t="s">
        <v>86</v>
      </c>
      <c r="B55" s="569" t="s">
        <v>87</v>
      </c>
      <c r="C55" s="147" t="s">
        <v>88</v>
      </c>
      <c r="D55" s="148"/>
      <c r="E55" s="149">
        <v>9.6349999999999998</v>
      </c>
      <c r="F55" s="150">
        <v>2637812.3645896064</v>
      </c>
      <c r="G55" s="150">
        <v>6999.8399999999992</v>
      </c>
      <c r="H55" s="150">
        <v>800499.31999999913</v>
      </c>
      <c r="I55" s="150">
        <f t="shared" si="0"/>
        <v>72240</v>
      </c>
      <c r="J55" s="150">
        <v>72240</v>
      </c>
      <c r="K55" s="150">
        <v>0</v>
      </c>
      <c r="L55" s="151">
        <f t="shared" si="1"/>
        <v>3517551.5245896056</v>
      </c>
    </row>
    <row r="56" spans="1:12" ht="15.75" thickBot="1" x14ac:dyDescent="0.3">
      <c r="A56" s="567"/>
      <c r="B56" s="570"/>
      <c r="C56" s="152" t="s">
        <v>89</v>
      </c>
      <c r="D56" s="153"/>
      <c r="E56" s="154">
        <v>12.3733</v>
      </c>
      <c r="F56" s="155">
        <v>2275750.9542613514</v>
      </c>
      <c r="G56" s="155">
        <v>649445.25</v>
      </c>
      <c r="H56" s="155">
        <v>1315499.8799999999</v>
      </c>
      <c r="I56" s="155">
        <f t="shared" si="0"/>
        <v>127943</v>
      </c>
      <c r="J56" s="155">
        <v>127943</v>
      </c>
      <c r="K56" s="155">
        <v>0</v>
      </c>
      <c r="L56" s="156">
        <f t="shared" si="1"/>
        <v>4368639.0842613513</v>
      </c>
    </row>
    <row r="57" spans="1:12" ht="15.75" thickBot="1" x14ac:dyDescent="0.3">
      <c r="A57" s="567"/>
      <c r="B57" s="571" t="s">
        <v>90</v>
      </c>
      <c r="C57" s="572"/>
      <c r="D57" s="157"/>
      <c r="E57" s="158">
        <f t="shared" ref="E57:K57" si="19">SUM(E55:E56)</f>
        <v>22.008299999999998</v>
      </c>
      <c r="F57" s="159">
        <f t="shared" si="19"/>
        <v>4913563.3188509578</v>
      </c>
      <c r="G57" s="159">
        <f t="shared" si="19"/>
        <v>656445.09</v>
      </c>
      <c r="H57" s="159">
        <f t="shared" si="19"/>
        <v>2115999.1999999993</v>
      </c>
      <c r="I57" s="159">
        <f t="shared" si="0"/>
        <v>200183</v>
      </c>
      <c r="J57" s="159">
        <f t="shared" si="19"/>
        <v>200183</v>
      </c>
      <c r="K57" s="159">
        <f t="shared" si="19"/>
        <v>0</v>
      </c>
      <c r="L57" s="160">
        <f t="shared" si="1"/>
        <v>7886190.6088509569</v>
      </c>
    </row>
    <row r="58" spans="1:12" x14ac:dyDescent="0.25">
      <c r="A58" s="567"/>
      <c r="B58" s="573" t="s">
        <v>91</v>
      </c>
      <c r="C58" s="152" t="s">
        <v>92</v>
      </c>
      <c r="D58" s="153"/>
      <c r="E58" s="154">
        <v>1.4499999999999997</v>
      </c>
      <c r="F58" s="155">
        <v>290115.02176656004</v>
      </c>
      <c r="G58" s="155">
        <v>0</v>
      </c>
      <c r="H58" s="155">
        <v>376200</v>
      </c>
      <c r="I58" s="155">
        <f t="shared" si="0"/>
        <v>0</v>
      </c>
      <c r="J58" s="155">
        <v>0</v>
      </c>
      <c r="K58" s="155">
        <v>0</v>
      </c>
      <c r="L58" s="156">
        <f t="shared" si="1"/>
        <v>666315.02176656004</v>
      </c>
    </row>
    <row r="59" spans="1:12" x14ac:dyDescent="0.25">
      <c r="A59" s="567"/>
      <c r="B59" s="574"/>
      <c r="C59" s="152" t="s">
        <v>93</v>
      </c>
      <c r="D59" s="153" t="s">
        <v>94</v>
      </c>
      <c r="E59" s="154">
        <v>1.1999999999999997</v>
      </c>
      <c r="F59" s="155">
        <v>170019.35852732146</v>
      </c>
      <c r="G59" s="155">
        <v>40350</v>
      </c>
      <c r="H59" s="155">
        <v>416025</v>
      </c>
      <c r="I59" s="155">
        <f t="shared" si="0"/>
        <v>0</v>
      </c>
      <c r="J59" s="155">
        <v>0</v>
      </c>
      <c r="K59" s="155">
        <v>0</v>
      </c>
      <c r="L59" s="156">
        <f t="shared" si="1"/>
        <v>626394.35852732148</v>
      </c>
    </row>
    <row r="60" spans="1:12" x14ac:dyDescent="0.25">
      <c r="A60" s="567"/>
      <c r="B60" s="574"/>
      <c r="C60" s="152" t="s">
        <v>95</v>
      </c>
      <c r="D60" s="153" t="s">
        <v>94</v>
      </c>
      <c r="E60" s="154">
        <v>3.7</v>
      </c>
      <c r="F60" s="155">
        <v>560482.92290392076</v>
      </c>
      <c r="G60" s="155">
        <v>326212.5</v>
      </c>
      <c r="H60" s="155">
        <v>425000</v>
      </c>
      <c r="I60" s="155">
        <f t="shared" si="0"/>
        <v>60000</v>
      </c>
      <c r="J60" s="155">
        <v>60000</v>
      </c>
      <c r="K60" s="155">
        <v>0</v>
      </c>
      <c r="L60" s="156">
        <f t="shared" si="1"/>
        <v>1371695.4229039208</v>
      </c>
    </row>
    <row r="61" spans="1:12" x14ac:dyDescent="0.25">
      <c r="A61" s="567"/>
      <c r="B61" s="574"/>
      <c r="C61" s="152" t="s">
        <v>96</v>
      </c>
      <c r="D61" s="153"/>
      <c r="E61" s="154">
        <v>5.94</v>
      </c>
      <c r="F61" s="155">
        <v>1715343.5499225573</v>
      </c>
      <c r="G61" s="155">
        <v>61200</v>
      </c>
      <c r="H61" s="155">
        <v>645000.04</v>
      </c>
      <c r="I61" s="155">
        <f t="shared" si="0"/>
        <v>0</v>
      </c>
      <c r="J61" s="155">
        <v>0</v>
      </c>
      <c r="K61" s="155">
        <v>0</v>
      </c>
      <c r="L61" s="156">
        <f t="shared" si="1"/>
        <v>2421543.5899225576</v>
      </c>
    </row>
    <row r="62" spans="1:12" ht="15.75" thickBot="1" x14ac:dyDescent="0.3">
      <c r="A62" s="567"/>
      <c r="B62" s="574"/>
      <c r="C62" s="161" t="s">
        <v>97</v>
      </c>
      <c r="D62" s="153"/>
      <c r="E62" s="154">
        <v>2.8466999999999998</v>
      </c>
      <c r="F62" s="155">
        <v>785130.68152612727</v>
      </c>
      <c r="G62" s="155">
        <v>24945</v>
      </c>
      <c r="H62" s="155">
        <v>288000</v>
      </c>
      <c r="I62" s="155">
        <f t="shared" si="0"/>
        <v>51440</v>
      </c>
      <c r="J62" s="155">
        <v>51440</v>
      </c>
      <c r="K62" s="155">
        <v>0</v>
      </c>
      <c r="L62" s="156">
        <f t="shared" si="1"/>
        <v>1149515.6815261273</v>
      </c>
    </row>
    <row r="63" spans="1:12" ht="15.75" thickBot="1" x14ac:dyDescent="0.3">
      <c r="A63" s="567"/>
      <c r="B63" s="571" t="s">
        <v>98</v>
      </c>
      <c r="C63" s="572"/>
      <c r="D63" s="157"/>
      <c r="E63" s="158">
        <f t="shared" ref="E63:K63" si="20">SUM(E58:E62)</f>
        <v>15.136699999999999</v>
      </c>
      <c r="F63" s="159">
        <f t="shared" si="20"/>
        <v>3521091.5346464869</v>
      </c>
      <c r="G63" s="159">
        <f t="shared" si="20"/>
        <v>452707.5</v>
      </c>
      <c r="H63" s="159">
        <f t="shared" si="20"/>
        <v>2150225.04</v>
      </c>
      <c r="I63" s="159">
        <f t="shared" si="0"/>
        <v>111440</v>
      </c>
      <c r="J63" s="159">
        <f t="shared" si="20"/>
        <v>111440</v>
      </c>
      <c r="K63" s="159">
        <f t="shared" si="20"/>
        <v>0</v>
      </c>
      <c r="L63" s="160">
        <f t="shared" si="1"/>
        <v>6235464.0746464869</v>
      </c>
    </row>
    <row r="64" spans="1:12" x14ac:dyDescent="0.25">
      <c r="A64" s="567"/>
      <c r="B64" s="573" t="s">
        <v>99</v>
      </c>
      <c r="C64" s="147" t="s">
        <v>100</v>
      </c>
      <c r="D64" s="148"/>
      <c r="E64" s="149">
        <v>1.25</v>
      </c>
      <c r="F64" s="150">
        <v>155524.59343184475</v>
      </c>
      <c r="G64" s="150">
        <v>21275</v>
      </c>
      <c r="H64" s="150">
        <v>340000</v>
      </c>
      <c r="I64" s="150">
        <f t="shared" si="0"/>
        <v>0</v>
      </c>
      <c r="J64" s="150">
        <v>0</v>
      </c>
      <c r="K64" s="150">
        <v>0</v>
      </c>
      <c r="L64" s="151">
        <f t="shared" si="1"/>
        <v>516799.59343184473</v>
      </c>
    </row>
    <row r="65" spans="1:12" ht="15.75" thickBot="1" x14ac:dyDescent="0.3">
      <c r="A65" s="567"/>
      <c r="B65" s="574"/>
      <c r="C65" s="152" t="s">
        <v>101</v>
      </c>
      <c r="D65" s="153"/>
      <c r="E65" s="154">
        <v>7.5583333333333336</v>
      </c>
      <c r="F65" s="155">
        <v>915380.80208973633</v>
      </c>
      <c r="G65" s="155">
        <v>189038.25</v>
      </c>
      <c r="H65" s="155">
        <v>368788.08000000007</v>
      </c>
      <c r="I65" s="155">
        <f t="shared" si="0"/>
        <v>128404</v>
      </c>
      <c r="J65" s="155">
        <v>128404</v>
      </c>
      <c r="K65" s="155">
        <v>0</v>
      </c>
      <c r="L65" s="156">
        <f t="shared" si="1"/>
        <v>1601611.1320897364</v>
      </c>
    </row>
    <row r="66" spans="1:12" ht="15.75" thickBot="1" x14ac:dyDescent="0.3">
      <c r="A66" s="568"/>
      <c r="B66" s="571" t="s">
        <v>102</v>
      </c>
      <c r="C66" s="572"/>
      <c r="D66" s="157"/>
      <c r="E66" s="158">
        <f t="shared" ref="E66:K66" si="21">SUM(E64:E65)</f>
        <v>8.8083333333333336</v>
      </c>
      <c r="F66" s="159">
        <f t="shared" si="21"/>
        <v>1070905.3955215812</v>
      </c>
      <c r="G66" s="159">
        <f t="shared" si="21"/>
        <v>210313.25</v>
      </c>
      <c r="H66" s="159">
        <f t="shared" si="21"/>
        <v>708788.08000000007</v>
      </c>
      <c r="I66" s="159">
        <f t="shared" si="0"/>
        <v>128404</v>
      </c>
      <c r="J66" s="159">
        <f t="shared" si="21"/>
        <v>128404</v>
      </c>
      <c r="K66" s="159">
        <f t="shared" si="21"/>
        <v>0</v>
      </c>
      <c r="L66" s="160">
        <f t="shared" si="1"/>
        <v>2118410.7255215812</v>
      </c>
    </row>
    <row r="67" spans="1:12" ht="15.75" thickBot="1" x14ac:dyDescent="0.3">
      <c r="A67" s="571" t="s">
        <v>103</v>
      </c>
      <c r="B67" s="575"/>
      <c r="C67" s="572"/>
      <c r="D67" s="162"/>
      <c r="E67" s="163">
        <f t="shared" ref="E67:K67" si="22">E57+E63+E66</f>
        <v>45.953333333333333</v>
      </c>
      <c r="F67" s="164">
        <f t="shared" si="22"/>
        <v>9505560.2490190268</v>
      </c>
      <c r="G67" s="164">
        <f t="shared" si="22"/>
        <v>1319465.8399999999</v>
      </c>
      <c r="H67" s="164">
        <f t="shared" si="22"/>
        <v>4975012.3199999994</v>
      </c>
      <c r="I67" s="164">
        <f t="shared" si="0"/>
        <v>440027</v>
      </c>
      <c r="J67" s="164">
        <f t="shared" si="22"/>
        <v>440027</v>
      </c>
      <c r="K67" s="164">
        <f t="shared" si="22"/>
        <v>0</v>
      </c>
      <c r="L67" s="165">
        <f t="shared" si="1"/>
        <v>16240065.409019027</v>
      </c>
    </row>
    <row r="68" spans="1:12" x14ac:dyDescent="0.25">
      <c r="A68" s="576"/>
      <c r="B68" s="578"/>
      <c r="C68" s="166" t="s">
        <v>104</v>
      </c>
      <c r="D68" s="167"/>
      <c r="E68" s="168">
        <v>0</v>
      </c>
      <c r="F68" s="169">
        <v>-1993779.91809735</v>
      </c>
      <c r="G68" s="169">
        <v>-461836.92266236449</v>
      </c>
      <c r="H68" s="169">
        <v>-752652.21342695039</v>
      </c>
      <c r="I68" s="169">
        <f t="shared" si="0"/>
        <v>-323520.12766691513</v>
      </c>
      <c r="J68" s="169">
        <v>-323520.12766691513</v>
      </c>
      <c r="K68" s="169">
        <v>0</v>
      </c>
      <c r="L68" s="170">
        <f t="shared" si="1"/>
        <v>-3531789.1818535803</v>
      </c>
    </row>
    <row r="69" spans="1:12" x14ac:dyDescent="0.25">
      <c r="A69" s="576"/>
      <c r="B69" s="578"/>
      <c r="C69" s="166" t="s">
        <v>105</v>
      </c>
      <c r="D69" s="167"/>
      <c r="E69" s="168">
        <v>0</v>
      </c>
      <c r="F69" s="169">
        <v>0</v>
      </c>
      <c r="G69" s="169">
        <v>0</v>
      </c>
      <c r="H69" s="169">
        <v>-1500000</v>
      </c>
      <c r="I69" s="169">
        <f t="shared" si="0"/>
        <v>0</v>
      </c>
      <c r="J69" s="169">
        <v>0</v>
      </c>
      <c r="K69" s="169">
        <v>0</v>
      </c>
      <c r="L69" s="170">
        <f t="shared" si="1"/>
        <v>-1500000</v>
      </c>
    </row>
    <row r="70" spans="1:12" x14ac:dyDescent="0.25">
      <c r="A70" s="576"/>
      <c r="B70" s="578"/>
      <c r="C70" s="166" t="s">
        <v>106</v>
      </c>
      <c r="D70" s="167"/>
      <c r="E70" s="168">
        <v>0</v>
      </c>
      <c r="F70" s="169">
        <v>0</v>
      </c>
      <c r="G70" s="169">
        <v>0</v>
      </c>
      <c r="H70" s="169">
        <v>4435606.7922458053</v>
      </c>
      <c r="I70" s="169">
        <f t="shared" si="0"/>
        <v>0</v>
      </c>
      <c r="J70" s="169">
        <v>0</v>
      </c>
      <c r="K70" s="169">
        <v>0</v>
      </c>
      <c r="L70" s="170">
        <f t="shared" ref="L70:L71" si="23">SUM(F70:I70)</f>
        <v>4435606.7922458053</v>
      </c>
    </row>
    <row r="71" spans="1:12" x14ac:dyDescent="0.25">
      <c r="A71" s="576"/>
      <c r="B71" s="578"/>
      <c r="C71" s="166" t="s">
        <v>107</v>
      </c>
      <c r="D71" s="167"/>
      <c r="E71" s="168">
        <v>0</v>
      </c>
      <c r="F71" s="169">
        <v>0</v>
      </c>
      <c r="G71" s="169">
        <v>0</v>
      </c>
      <c r="H71" s="169">
        <v>800000</v>
      </c>
      <c r="I71" s="169">
        <v>0</v>
      </c>
      <c r="J71" s="169">
        <v>0</v>
      </c>
      <c r="K71" s="169">
        <v>0</v>
      </c>
      <c r="L71" s="170">
        <f t="shared" si="23"/>
        <v>800000</v>
      </c>
    </row>
    <row r="72" spans="1:12" ht="15.75" thickBot="1" x14ac:dyDescent="0.3">
      <c r="A72" s="576"/>
      <c r="B72" s="579"/>
      <c r="C72" s="166" t="s">
        <v>108</v>
      </c>
      <c r="D72" s="167"/>
      <c r="E72" s="168">
        <v>-13</v>
      </c>
      <c r="F72" s="169">
        <v>-2199999.9999999995</v>
      </c>
      <c r="G72" s="169">
        <v>0</v>
      </c>
      <c r="H72" s="169">
        <v>0</v>
      </c>
      <c r="I72" s="169">
        <f t="shared" ref="I72:I74" si="24">+J72+K72</f>
        <v>0</v>
      </c>
      <c r="J72" s="169">
        <v>0</v>
      </c>
      <c r="K72" s="169">
        <v>0</v>
      </c>
      <c r="L72" s="170">
        <f t="shared" ref="L72:L73" si="25">SUM(F72:I72)</f>
        <v>-2199999.9999999995</v>
      </c>
    </row>
    <row r="73" spans="1:12" ht="15.75" thickBot="1" x14ac:dyDescent="0.3">
      <c r="A73" s="577"/>
      <c r="B73" s="580" t="s">
        <v>109</v>
      </c>
      <c r="C73" s="581"/>
      <c r="D73" s="171"/>
      <c r="E73" s="172">
        <f>SUM(E68:E72)</f>
        <v>-13</v>
      </c>
      <c r="F73" s="173">
        <f>SUM(F68:F72)</f>
        <v>-4193779.9180973498</v>
      </c>
      <c r="G73" s="173">
        <f>SUM(G68:G72)</f>
        <v>-461836.92266236449</v>
      </c>
      <c r="H73" s="173">
        <f>SUM(H68:H72)</f>
        <v>2982954.5788188549</v>
      </c>
      <c r="I73" s="173">
        <f t="shared" si="24"/>
        <v>-323520.12766691513</v>
      </c>
      <c r="J73" s="173">
        <f>SUM(J68:J72)</f>
        <v>-323520.12766691513</v>
      </c>
      <c r="K73" s="173">
        <f>SUM(K68:K72)</f>
        <v>0</v>
      </c>
      <c r="L73" s="174">
        <f t="shared" si="25"/>
        <v>-1996182.3896077743</v>
      </c>
    </row>
    <row r="74" spans="1:12" ht="15.75" thickBot="1" x14ac:dyDescent="0.3">
      <c r="A74" s="571" t="s">
        <v>110</v>
      </c>
      <c r="B74" s="575"/>
      <c r="C74" s="572"/>
      <c r="D74" s="157"/>
      <c r="E74" s="158">
        <f>SUM($E$8,$E$11,$E$14,$E$21,$E$24,$E$31,$E$36,$E$40,$E$43,$E$46,$E$48,$E$50,$E$53,$E$57,$E$63,$E$66,$E$73)</f>
        <v>423.50000000000011</v>
      </c>
      <c r="F74" s="159">
        <f>SUM($F$8,$F$11,$F$14,$F$21,$F$24,$F$31,$F$36,$F$40,$F$43,$F$46,$F$48,$F$50,$F$53,$F$57,$F$63,$F$66,$F$73)</f>
        <v>78578957.29238072</v>
      </c>
      <c r="G74" s="159">
        <f>SUM($G$8,$G$11,$G$14,$G$21,$G$24,$G$31,$G$36,$G$40,$G$43,$G$46,$G$48,$G$50,$G$53,$G$57,$G$63,$G$66,$G$73)</f>
        <v>16386275.510000004</v>
      </c>
      <c r="H74" s="159">
        <f>SUM($H$8,$H$11,$H$14,$H$21,$H$24,$H$31,$H$36,$H$40,$H$43,$H$46,$H$48,$H$50,$H$53,$H$57,$H$63,$H$66,$H$73)</f>
        <v>32115278.155579131</v>
      </c>
      <c r="I74" s="159">
        <f t="shared" si="24"/>
        <v>18653262.815008599</v>
      </c>
      <c r="J74" s="159">
        <f>SUM($J$8,$J$11,$J$14,$J$21,$J$24,$J$31,$J$36,$J$40,$J$43,$J$46,$J$48,$J$50,$J$53,$J$57,$J$63,$J$66,$J$73)</f>
        <v>17526762.815008599</v>
      </c>
      <c r="K74" s="159">
        <f>SUM($K$8,$K$11,$K$14,$K$21,$K$24,$K$31,$K$36,$K$40,$K$43,$K$46,$K$48,$K$50,$K$53,$K$57,$K$63,$K$66,$K$73)</f>
        <v>1126500</v>
      </c>
      <c r="L74" s="160">
        <f>SUM($L$8,$L$11,$L$14,$L$21,$L$24,$L$31,$L$36,$L$40,$L$43,$L$46,$L$48,$L$50,$L$53,$L$57,$L$63,$L$66,$L$73)</f>
        <v>145733773.77296844</v>
      </c>
    </row>
    <row r="75" spans="1:12" customFormat="1" x14ac:dyDescent="0.25">
      <c r="A75" s="7" t="s">
        <v>1</v>
      </c>
      <c r="B75" s="8"/>
      <c r="C75" s="8"/>
      <c r="D75" s="9"/>
      <c r="E75" s="10"/>
      <c r="G75" s="11"/>
      <c r="H75" s="175"/>
      <c r="I75" s="175"/>
      <c r="J75" s="13"/>
      <c r="K75" s="13"/>
      <c r="L75" s="13"/>
    </row>
    <row r="76" spans="1:12" customFormat="1" x14ac:dyDescent="0.25">
      <c r="A76" s="2"/>
      <c r="B76" s="7"/>
      <c r="C76" s="8"/>
      <c r="D76" s="14"/>
      <c r="E76" s="15"/>
      <c r="F76" s="16"/>
      <c r="G76" s="11"/>
      <c r="H76" s="12"/>
      <c r="I76" s="12"/>
      <c r="J76" s="13"/>
      <c r="K76" s="13"/>
      <c r="L76" s="13"/>
    </row>
    <row r="77" spans="1:12" s="178" customFormat="1" x14ac:dyDescent="0.25">
      <c r="C77" s="179"/>
      <c r="D77" s="180"/>
      <c r="E77" s="181"/>
      <c r="F77" s="182"/>
      <c r="G77" s="182"/>
      <c r="H77" s="182"/>
      <c r="I77" s="182"/>
      <c r="J77" s="182"/>
      <c r="K77" s="182"/>
      <c r="L77" s="182"/>
    </row>
  </sheetData>
  <autoFilter ref="A5:L75"/>
  <mergeCells count="43">
    <mergeCell ref="A67:C67"/>
    <mergeCell ref="A68:A73"/>
    <mergeCell ref="B68:B72"/>
    <mergeCell ref="B73:C73"/>
    <mergeCell ref="A74:C74"/>
    <mergeCell ref="A54:C54"/>
    <mergeCell ref="A55:A66"/>
    <mergeCell ref="B55:B56"/>
    <mergeCell ref="B57:C57"/>
    <mergeCell ref="B58:B62"/>
    <mergeCell ref="B63:C63"/>
    <mergeCell ref="B64:B65"/>
    <mergeCell ref="B66:C66"/>
    <mergeCell ref="A44:C44"/>
    <mergeCell ref="A45:A53"/>
    <mergeCell ref="B46:C46"/>
    <mergeCell ref="B48:C48"/>
    <mergeCell ref="B50:C50"/>
    <mergeCell ref="B51:B52"/>
    <mergeCell ref="B53:C53"/>
    <mergeCell ref="A32:C32"/>
    <mergeCell ref="A33:A43"/>
    <mergeCell ref="B33:B35"/>
    <mergeCell ref="B36:C36"/>
    <mergeCell ref="B37:B39"/>
    <mergeCell ref="B40:C40"/>
    <mergeCell ref="B41:B42"/>
    <mergeCell ref="B43:C43"/>
    <mergeCell ref="A15:C15"/>
    <mergeCell ref="A16:A31"/>
    <mergeCell ref="B16:B20"/>
    <mergeCell ref="B21:C21"/>
    <mergeCell ref="B22:B23"/>
    <mergeCell ref="B24:C24"/>
    <mergeCell ref="B25:B30"/>
    <mergeCell ref="B31:C31"/>
    <mergeCell ref="A6:A14"/>
    <mergeCell ref="B6:B7"/>
    <mergeCell ref="B8:C8"/>
    <mergeCell ref="B9:B10"/>
    <mergeCell ref="B11:C11"/>
    <mergeCell ref="B12:B13"/>
    <mergeCell ref="B14:C14"/>
  </mergeCells>
  <pageMargins left="0.7" right="0.7" top="0.75" bottom="0.75" header="0.3" footer="0.3"/>
  <pageSetup paperSize="5" scale="58" fitToWidth="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Z306"/>
  <sheetViews>
    <sheetView showGridLines="0" tabSelected="1" zoomScale="70" zoomScaleNormal="70" zoomScaleSheetLayoutView="70" zoomScalePageLayoutView="70" workbookViewId="0">
      <pane ySplit="5" topLeftCell="A6" activePane="bottomLeft" state="frozen"/>
      <selection activeCell="R11" sqref="R11"/>
      <selection pane="bottomLeft" activeCell="E5" sqref="E5"/>
    </sheetView>
  </sheetViews>
  <sheetFormatPr defaultColWidth="0" defaultRowHeight="15" outlineLevelCol="1" x14ac:dyDescent="0.25"/>
  <cols>
    <col min="1" max="1" width="7.85546875" customWidth="1"/>
    <col min="2" max="2" width="23.28515625" customWidth="1"/>
    <col min="3" max="3" width="72.42578125" customWidth="1"/>
    <col min="4" max="4" width="13.28515625" style="414" customWidth="1"/>
    <col min="5" max="5" width="71" style="184" bestFit="1" customWidth="1"/>
    <col min="6" max="6" width="69.28515625" style="522" customWidth="1"/>
    <col min="7" max="7" width="19.7109375" style="522" customWidth="1"/>
    <col min="8" max="8" width="10.42578125" customWidth="1"/>
    <col min="9" max="10" width="13.140625" customWidth="1"/>
    <col min="11" max="11" width="13.85546875" customWidth="1"/>
    <col min="12" max="12" width="15" customWidth="1"/>
    <col min="13" max="14" width="13.140625" hidden="1" customWidth="1" outlineLevel="1"/>
    <col min="15" max="15" width="13.140625" customWidth="1" collapsed="1"/>
    <col min="16" max="26" width="0" hidden="1" customWidth="1"/>
    <col min="27" max="16384" width="8.7109375" hidden="1"/>
  </cols>
  <sheetData>
    <row r="1" spans="1:15" ht="28.5" x14ac:dyDescent="0.25">
      <c r="A1" s="1" t="s">
        <v>111</v>
      </c>
      <c r="B1" s="8"/>
      <c r="C1" s="8"/>
      <c r="D1" s="183"/>
      <c r="F1" s="11"/>
      <c r="G1" s="11"/>
      <c r="H1" s="12"/>
      <c r="I1" s="13"/>
      <c r="J1" s="13"/>
      <c r="K1" s="13"/>
      <c r="L1" s="13"/>
      <c r="M1" s="13"/>
      <c r="N1" s="13"/>
      <c r="O1" s="13"/>
    </row>
    <row r="2" spans="1:15" x14ac:dyDescent="0.25">
      <c r="A2" s="7"/>
      <c r="B2" s="8"/>
      <c r="C2" s="8"/>
      <c r="D2" s="183"/>
      <c r="F2" s="11"/>
      <c r="G2" s="11"/>
      <c r="H2" s="12"/>
      <c r="I2" s="13"/>
      <c r="J2" s="13"/>
      <c r="K2" s="13"/>
      <c r="L2" s="13"/>
      <c r="M2" s="13"/>
      <c r="N2" s="13"/>
      <c r="O2" s="13"/>
    </row>
    <row r="3" spans="1:15" x14ac:dyDescent="0.25">
      <c r="A3" s="7" t="s">
        <v>1</v>
      </c>
      <c r="B3" s="8"/>
      <c r="C3" s="8"/>
      <c r="D3" s="183"/>
      <c r="F3" s="11"/>
      <c r="G3" s="11"/>
      <c r="H3" s="12"/>
      <c r="I3" s="13"/>
      <c r="J3" s="13"/>
      <c r="K3" s="13"/>
      <c r="L3" s="13"/>
      <c r="M3" s="13"/>
      <c r="N3" s="13"/>
      <c r="O3" s="13"/>
    </row>
    <row r="4" spans="1:15" ht="15.75" thickBot="1" x14ac:dyDescent="0.3">
      <c r="A4" s="7" t="s">
        <v>2</v>
      </c>
      <c r="B4" s="7"/>
      <c r="C4" s="8"/>
      <c r="D4" s="185"/>
      <c r="E4" s="16"/>
      <c r="F4" s="11"/>
      <c r="G4" s="11"/>
      <c r="H4" s="12"/>
      <c r="I4" s="13"/>
      <c r="J4" s="13"/>
      <c r="K4" s="13"/>
      <c r="L4" s="13"/>
      <c r="M4" s="13"/>
      <c r="N4" s="13"/>
      <c r="O4" s="13"/>
    </row>
    <row r="5" spans="1:15" ht="94.5" thickBot="1" x14ac:dyDescent="0.3">
      <c r="A5" s="186" t="s">
        <v>112</v>
      </c>
      <c r="B5" s="187" t="s">
        <v>4</v>
      </c>
      <c r="C5" s="188" t="s">
        <v>5</v>
      </c>
      <c r="D5" s="189" t="s">
        <v>113</v>
      </c>
      <c r="E5" s="188" t="s">
        <v>114</v>
      </c>
      <c r="F5" s="190" t="s">
        <v>115</v>
      </c>
      <c r="G5" s="189" t="s">
        <v>116</v>
      </c>
      <c r="H5" s="191" t="s">
        <v>7</v>
      </c>
      <c r="I5" s="21" t="s">
        <v>8</v>
      </c>
      <c r="J5" s="21" t="s">
        <v>9</v>
      </c>
      <c r="K5" s="21" t="s">
        <v>10</v>
      </c>
      <c r="L5" s="21" t="s">
        <v>11</v>
      </c>
      <c r="M5" s="22" t="s">
        <v>12</v>
      </c>
      <c r="N5" s="22" t="s">
        <v>13</v>
      </c>
      <c r="O5" s="23" t="s">
        <v>14</v>
      </c>
    </row>
    <row r="6" spans="1:15" ht="45" x14ac:dyDescent="0.25">
      <c r="A6" s="582" t="s">
        <v>117</v>
      </c>
      <c r="B6" s="584" t="s">
        <v>118</v>
      </c>
      <c r="C6" s="586" t="s">
        <v>17</v>
      </c>
      <c r="D6" s="192">
        <v>178476</v>
      </c>
      <c r="E6" s="193" t="s">
        <v>139</v>
      </c>
      <c r="F6" s="194" t="s">
        <v>140</v>
      </c>
      <c r="G6" s="195"/>
      <c r="H6" s="196">
        <v>2.7166666666666663</v>
      </c>
      <c r="I6" s="197">
        <v>283359.53032144718</v>
      </c>
      <c r="J6" s="198">
        <v>0</v>
      </c>
      <c r="K6" s="198">
        <v>2002000</v>
      </c>
      <c r="L6" s="198">
        <f>+M6+N6</f>
        <v>30000</v>
      </c>
      <c r="M6" s="198">
        <v>30000</v>
      </c>
      <c r="N6" s="198">
        <v>0</v>
      </c>
      <c r="O6" s="199">
        <f>SUM(I6:L6)</f>
        <v>2315359.5303214472</v>
      </c>
    </row>
    <row r="7" spans="1:15" ht="75" x14ac:dyDescent="0.25">
      <c r="A7" s="583"/>
      <c r="B7" s="585"/>
      <c r="C7" s="587"/>
      <c r="D7" s="185">
        <v>178477</v>
      </c>
      <c r="E7" s="200" t="s">
        <v>141</v>
      </c>
      <c r="F7" s="201" t="s">
        <v>142</v>
      </c>
      <c r="G7" s="202"/>
      <c r="H7" s="203">
        <v>0.25</v>
      </c>
      <c r="I7" s="204">
        <v>52134.03037342499</v>
      </c>
      <c r="J7" s="204">
        <v>0</v>
      </c>
      <c r="K7" s="204">
        <v>0</v>
      </c>
      <c r="L7" s="204">
        <f t="shared" ref="L7:L71" si="0">+M7+N7</f>
        <v>0</v>
      </c>
      <c r="M7" s="204">
        <v>0</v>
      </c>
      <c r="N7" s="204">
        <v>0</v>
      </c>
      <c r="O7" s="205">
        <f t="shared" ref="O7:O71" si="1">SUM(I7:L7)</f>
        <v>52134.03037342499</v>
      </c>
    </row>
    <row r="8" spans="1:15" ht="75" x14ac:dyDescent="0.25">
      <c r="A8" s="583"/>
      <c r="B8" s="585"/>
      <c r="C8" s="587"/>
      <c r="D8" s="192">
        <v>178480</v>
      </c>
      <c r="E8" s="193" t="s">
        <v>143</v>
      </c>
      <c r="F8" s="194" t="s">
        <v>144</v>
      </c>
      <c r="G8" s="195"/>
      <c r="H8" s="196">
        <v>0.54999999999999993</v>
      </c>
      <c r="I8" s="197">
        <v>51418.169817658054</v>
      </c>
      <c r="J8" s="197">
        <v>0</v>
      </c>
      <c r="K8" s="197">
        <v>0</v>
      </c>
      <c r="L8" s="197">
        <f t="shared" si="0"/>
        <v>0</v>
      </c>
      <c r="M8" s="197">
        <v>0</v>
      </c>
      <c r="N8" s="197">
        <v>0</v>
      </c>
      <c r="O8" s="206">
        <f t="shared" si="1"/>
        <v>51418.169817658054</v>
      </c>
    </row>
    <row r="9" spans="1:15" ht="150" x14ac:dyDescent="0.25">
      <c r="A9" s="583"/>
      <c r="B9" s="585"/>
      <c r="C9" s="587"/>
      <c r="D9" s="185">
        <v>178483</v>
      </c>
      <c r="E9" s="200" t="s">
        <v>145</v>
      </c>
      <c r="F9" s="201" t="s">
        <v>146</v>
      </c>
      <c r="G9" s="202"/>
      <c r="H9" s="203">
        <v>1.6666666666666663</v>
      </c>
      <c r="I9" s="204">
        <v>190994.48839454111</v>
      </c>
      <c r="J9" s="204">
        <v>0</v>
      </c>
      <c r="K9" s="204">
        <v>0</v>
      </c>
      <c r="L9" s="204">
        <f t="shared" si="0"/>
        <v>75000</v>
      </c>
      <c r="M9" s="204">
        <v>75000</v>
      </c>
      <c r="N9" s="204">
        <v>0</v>
      </c>
      <c r="O9" s="205">
        <f t="shared" si="1"/>
        <v>265994.48839454108</v>
      </c>
    </row>
    <row r="10" spans="1:15" ht="165" x14ac:dyDescent="0.25">
      <c r="A10" s="583"/>
      <c r="B10" s="585"/>
      <c r="C10" s="587"/>
      <c r="D10" s="192">
        <v>178486</v>
      </c>
      <c r="E10" s="193" t="s">
        <v>147</v>
      </c>
      <c r="F10" s="194" t="s">
        <v>148</v>
      </c>
      <c r="G10" s="195"/>
      <c r="H10" s="196">
        <v>1.5</v>
      </c>
      <c r="I10" s="197">
        <v>139320.68650115264</v>
      </c>
      <c r="J10" s="197">
        <v>66000</v>
      </c>
      <c r="K10" s="197">
        <v>0</v>
      </c>
      <c r="L10" s="197">
        <f t="shared" si="0"/>
        <v>0</v>
      </c>
      <c r="M10" s="197">
        <v>0</v>
      </c>
      <c r="N10" s="197">
        <v>0</v>
      </c>
      <c r="O10" s="206">
        <f t="shared" si="1"/>
        <v>205320.68650115264</v>
      </c>
    </row>
    <row r="11" spans="1:15" x14ac:dyDescent="0.25">
      <c r="A11" s="583"/>
      <c r="B11" s="585"/>
      <c r="C11" s="207" t="str">
        <f>+C6&amp;" Total"</f>
        <v>1.1.1 Language Services Total</v>
      </c>
      <c r="D11" s="208"/>
      <c r="E11" s="209"/>
      <c r="F11" s="210"/>
      <c r="G11" s="211"/>
      <c r="H11" s="212">
        <f t="shared" ref="H11:N11" si="2">+SUM(H6:H10)</f>
        <v>6.6833333333333327</v>
      </c>
      <c r="I11" s="213">
        <f t="shared" si="2"/>
        <v>717226.90540822386</v>
      </c>
      <c r="J11" s="213">
        <f t="shared" si="2"/>
        <v>66000</v>
      </c>
      <c r="K11" s="213">
        <f t="shared" si="2"/>
        <v>2002000</v>
      </c>
      <c r="L11" s="213">
        <f t="shared" si="0"/>
        <v>105000</v>
      </c>
      <c r="M11" s="213">
        <f t="shared" si="2"/>
        <v>105000</v>
      </c>
      <c r="N11" s="213">
        <f t="shared" si="2"/>
        <v>0</v>
      </c>
      <c r="O11" s="214">
        <f t="shared" si="1"/>
        <v>2890226.9054082241</v>
      </c>
    </row>
    <row r="12" spans="1:15" ht="60" x14ac:dyDescent="0.25">
      <c r="A12" s="583"/>
      <c r="B12" s="585"/>
      <c r="C12" s="588" t="s">
        <v>18</v>
      </c>
      <c r="D12" s="185">
        <v>152542</v>
      </c>
      <c r="E12" s="200" t="s">
        <v>149</v>
      </c>
      <c r="F12" s="201" t="s">
        <v>150</v>
      </c>
      <c r="G12" s="202"/>
      <c r="H12" s="203">
        <v>0.6</v>
      </c>
      <c r="I12" s="215">
        <v>102528.12970337999</v>
      </c>
      <c r="J12" s="215">
        <v>0</v>
      </c>
      <c r="K12" s="215">
        <v>80000</v>
      </c>
      <c r="L12" s="215">
        <f t="shared" si="0"/>
        <v>0</v>
      </c>
      <c r="M12" s="215">
        <v>0</v>
      </c>
      <c r="N12" s="215">
        <v>0</v>
      </c>
      <c r="O12" s="216">
        <f t="shared" si="1"/>
        <v>182528.12970337999</v>
      </c>
    </row>
    <row r="13" spans="1:15" ht="30" x14ac:dyDescent="0.25">
      <c r="A13" s="583"/>
      <c r="B13" s="585"/>
      <c r="C13" s="588"/>
      <c r="D13" s="192">
        <v>176356</v>
      </c>
      <c r="E13" s="193" t="s">
        <v>151</v>
      </c>
      <c r="F13" s="194" t="s">
        <v>152</v>
      </c>
      <c r="G13" s="195"/>
      <c r="H13" s="196">
        <v>0.65000000000000013</v>
      </c>
      <c r="I13" s="197">
        <v>59107.279354605911</v>
      </c>
      <c r="J13" s="197">
        <v>19125</v>
      </c>
      <c r="K13" s="197">
        <v>0</v>
      </c>
      <c r="L13" s="197">
        <f t="shared" si="0"/>
        <v>0</v>
      </c>
      <c r="M13" s="197">
        <v>0</v>
      </c>
      <c r="N13" s="197">
        <v>0</v>
      </c>
      <c r="O13" s="206">
        <f t="shared" si="1"/>
        <v>78232.279354605911</v>
      </c>
    </row>
    <row r="14" spans="1:15" x14ac:dyDescent="0.25">
      <c r="A14" s="583"/>
      <c r="B14" s="585"/>
      <c r="C14" s="588"/>
      <c r="D14" s="185">
        <v>176365</v>
      </c>
      <c r="E14" s="200" t="s">
        <v>153</v>
      </c>
      <c r="F14" s="201" t="s">
        <v>154</v>
      </c>
      <c r="G14" s="202"/>
      <c r="H14" s="203">
        <v>1.55</v>
      </c>
      <c r="I14" s="215">
        <v>248368.39086784239</v>
      </c>
      <c r="J14" s="215">
        <v>0</v>
      </c>
      <c r="K14" s="215">
        <v>0</v>
      </c>
      <c r="L14" s="215">
        <f t="shared" si="0"/>
        <v>0</v>
      </c>
      <c r="M14" s="215">
        <v>0</v>
      </c>
      <c r="N14" s="215">
        <v>0</v>
      </c>
      <c r="O14" s="216">
        <f t="shared" si="1"/>
        <v>248368.39086784239</v>
      </c>
    </row>
    <row r="15" spans="1:15" ht="30" x14ac:dyDescent="0.25">
      <c r="A15" s="583"/>
      <c r="B15" s="585"/>
      <c r="C15" s="588"/>
      <c r="D15" s="192">
        <v>176398</v>
      </c>
      <c r="E15" s="193" t="s">
        <v>155</v>
      </c>
      <c r="F15" s="194" t="s">
        <v>156</v>
      </c>
      <c r="G15" s="195"/>
      <c r="H15" s="196">
        <v>5.1416666666666666</v>
      </c>
      <c r="I15" s="197">
        <v>1068356.8260785176</v>
      </c>
      <c r="J15" s="197">
        <v>20000</v>
      </c>
      <c r="K15" s="197">
        <v>0</v>
      </c>
      <c r="L15" s="197">
        <f t="shared" si="0"/>
        <v>15200</v>
      </c>
      <c r="M15" s="197">
        <v>15200</v>
      </c>
      <c r="N15" s="197">
        <v>0</v>
      </c>
      <c r="O15" s="206">
        <f t="shared" si="1"/>
        <v>1103556.8260785176</v>
      </c>
    </row>
    <row r="16" spans="1:15" ht="45" x14ac:dyDescent="0.25">
      <c r="A16" s="583"/>
      <c r="B16" s="585"/>
      <c r="C16" s="588"/>
      <c r="D16" s="185">
        <v>176562</v>
      </c>
      <c r="E16" s="200" t="s">
        <v>157</v>
      </c>
      <c r="F16" s="201" t="s">
        <v>158</v>
      </c>
      <c r="G16" s="202"/>
      <c r="H16" s="203">
        <v>0.79166666666666652</v>
      </c>
      <c r="I16" s="215">
        <v>159893.041145775</v>
      </c>
      <c r="J16" s="215">
        <v>66150</v>
      </c>
      <c r="K16" s="215">
        <v>0</v>
      </c>
      <c r="L16" s="215">
        <f t="shared" si="0"/>
        <v>0</v>
      </c>
      <c r="M16" s="215">
        <v>0</v>
      </c>
      <c r="N16" s="215">
        <v>0</v>
      </c>
      <c r="O16" s="216">
        <f t="shared" si="1"/>
        <v>226043.041145775</v>
      </c>
    </row>
    <row r="17" spans="1:15" ht="30" x14ac:dyDescent="0.25">
      <c r="A17" s="583"/>
      <c r="B17" s="585"/>
      <c r="C17" s="588"/>
      <c r="D17" s="192">
        <v>176565</v>
      </c>
      <c r="E17" s="193" t="s">
        <v>159</v>
      </c>
      <c r="F17" s="194" t="s">
        <v>160</v>
      </c>
      <c r="G17" s="195"/>
      <c r="H17" s="196">
        <v>1.2000000000000002</v>
      </c>
      <c r="I17" s="197">
        <v>192078.24632399998</v>
      </c>
      <c r="J17" s="197">
        <v>24759.416666666664</v>
      </c>
      <c r="K17" s="197">
        <v>6000</v>
      </c>
      <c r="L17" s="197">
        <f t="shared" si="0"/>
        <v>0</v>
      </c>
      <c r="M17" s="197">
        <v>0</v>
      </c>
      <c r="N17" s="197">
        <v>0</v>
      </c>
      <c r="O17" s="206">
        <f t="shared" si="1"/>
        <v>222837.66299066663</v>
      </c>
    </row>
    <row r="18" spans="1:15" x14ac:dyDescent="0.25">
      <c r="A18" s="583"/>
      <c r="B18" s="585"/>
      <c r="C18" s="588"/>
      <c r="D18" s="185">
        <v>176571</v>
      </c>
      <c r="E18" s="200" t="s">
        <v>161</v>
      </c>
      <c r="F18" s="201" t="s">
        <v>162</v>
      </c>
      <c r="G18" s="202"/>
      <c r="H18" s="203">
        <v>1.7999999999999998</v>
      </c>
      <c r="I18" s="215">
        <v>319530.95403598505</v>
      </c>
      <c r="J18" s="215">
        <v>26250</v>
      </c>
      <c r="K18" s="215">
        <v>0</v>
      </c>
      <c r="L18" s="215">
        <f t="shared" si="0"/>
        <v>0</v>
      </c>
      <c r="M18" s="215">
        <v>0</v>
      </c>
      <c r="N18" s="215">
        <v>0</v>
      </c>
      <c r="O18" s="216">
        <f t="shared" si="1"/>
        <v>345780.95403598505</v>
      </c>
    </row>
    <row r="19" spans="1:15" ht="30" x14ac:dyDescent="0.25">
      <c r="A19" s="583"/>
      <c r="B19" s="585"/>
      <c r="C19" s="588"/>
      <c r="D19" s="192">
        <v>176577</v>
      </c>
      <c r="E19" s="193" t="s">
        <v>163</v>
      </c>
      <c r="F19" s="194" t="s">
        <v>164</v>
      </c>
      <c r="G19" s="195"/>
      <c r="H19" s="196">
        <v>0.8999999999999998</v>
      </c>
      <c r="I19" s="197">
        <v>179125.57552067999</v>
      </c>
      <c r="J19" s="197">
        <v>11059.416666666666</v>
      </c>
      <c r="K19" s="197">
        <v>38800</v>
      </c>
      <c r="L19" s="197">
        <f t="shared" si="0"/>
        <v>0</v>
      </c>
      <c r="M19" s="197">
        <v>0</v>
      </c>
      <c r="N19" s="197">
        <v>0</v>
      </c>
      <c r="O19" s="206">
        <f t="shared" si="1"/>
        <v>228984.99218734665</v>
      </c>
    </row>
    <row r="20" spans="1:15" ht="30" x14ac:dyDescent="0.25">
      <c r="A20" s="583"/>
      <c r="B20" s="585"/>
      <c r="C20" s="588"/>
      <c r="D20" s="185">
        <v>176580</v>
      </c>
      <c r="E20" s="200" t="s">
        <v>165</v>
      </c>
      <c r="F20" s="201" t="s">
        <v>166</v>
      </c>
      <c r="G20" s="202"/>
      <c r="H20" s="203">
        <v>3.8500000000000005</v>
      </c>
      <c r="I20" s="215">
        <v>418656.05010940513</v>
      </c>
      <c r="J20" s="215">
        <v>0</v>
      </c>
      <c r="K20" s="215">
        <v>306585</v>
      </c>
      <c r="L20" s="215">
        <f t="shared" si="0"/>
        <v>20000</v>
      </c>
      <c r="M20" s="215">
        <v>20000</v>
      </c>
      <c r="N20" s="215">
        <v>0</v>
      </c>
      <c r="O20" s="216">
        <f t="shared" si="1"/>
        <v>745241.05010940507</v>
      </c>
    </row>
    <row r="21" spans="1:15" ht="30" x14ac:dyDescent="0.25">
      <c r="A21" s="583"/>
      <c r="B21" s="585"/>
      <c r="C21" s="588"/>
      <c r="D21" s="192">
        <v>176586</v>
      </c>
      <c r="E21" s="193" t="s">
        <v>167</v>
      </c>
      <c r="F21" s="194" t="s">
        <v>168</v>
      </c>
      <c r="G21" s="195"/>
      <c r="H21" s="196">
        <v>0.29999999999999993</v>
      </c>
      <c r="I21" s="197">
        <v>22148.2647</v>
      </c>
      <c r="J21" s="197">
        <v>34025</v>
      </c>
      <c r="K21" s="197">
        <v>12000</v>
      </c>
      <c r="L21" s="197">
        <f t="shared" si="0"/>
        <v>0</v>
      </c>
      <c r="M21" s="197">
        <v>0</v>
      </c>
      <c r="N21" s="197">
        <v>0</v>
      </c>
      <c r="O21" s="206">
        <f t="shared" si="1"/>
        <v>68173.2647</v>
      </c>
    </row>
    <row r="22" spans="1:15" x14ac:dyDescent="0.25">
      <c r="A22" s="583"/>
      <c r="B22" s="585"/>
      <c r="C22" s="588"/>
      <c r="D22" s="185">
        <v>176589</v>
      </c>
      <c r="E22" s="200" t="s">
        <v>169</v>
      </c>
      <c r="F22" s="201" t="s">
        <v>170</v>
      </c>
      <c r="G22" s="202"/>
      <c r="H22" s="203">
        <v>9.9999999999999992E-2</v>
      </c>
      <c r="I22" s="215">
        <v>54013.148978520003</v>
      </c>
      <c r="J22" s="215">
        <v>0</v>
      </c>
      <c r="K22" s="215">
        <v>6000</v>
      </c>
      <c r="L22" s="215">
        <f t="shared" si="0"/>
        <v>0</v>
      </c>
      <c r="M22" s="215">
        <v>0</v>
      </c>
      <c r="N22" s="215">
        <v>0</v>
      </c>
      <c r="O22" s="216">
        <f t="shared" si="1"/>
        <v>60013.148978520003</v>
      </c>
    </row>
    <row r="23" spans="1:15" ht="30" x14ac:dyDescent="0.25">
      <c r="A23" s="583"/>
      <c r="B23" s="585"/>
      <c r="C23" s="588"/>
      <c r="D23" s="192">
        <v>178359</v>
      </c>
      <c r="E23" s="193" t="s">
        <v>171</v>
      </c>
      <c r="F23" s="194" t="s">
        <v>172</v>
      </c>
      <c r="G23" s="195"/>
      <c r="H23" s="196">
        <v>1.2000000000000002</v>
      </c>
      <c r="I23" s="197">
        <v>154015.96458026281</v>
      </c>
      <c r="J23" s="197">
        <v>21609.416666666664</v>
      </c>
      <c r="K23" s="197">
        <v>18750</v>
      </c>
      <c r="L23" s="197">
        <f t="shared" si="0"/>
        <v>2000</v>
      </c>
      <c r="M23" s="197">
        <v>2000</v>
      </c>
      <c r="N23" s="197">
        <v>0</v>
      </c>
      <c r="O23" s="206">
        <f t="shared" si="1"/>
        <v>196375.38124692946</v>
      </c>
    </row>
    <row r="24" spans="1:15" x14ac:dyDescent="0.25">
      <c r="A24" s="583"/>
      <c r="B24" s="585"/>
      <c r="C24" s="207" t="str">
        <f>+C12&amp;" Total"</f>
        <v>1.1.2 Raising Stakeholder Awareness of ICANN Worldwide Total</v>
      </c>
      <c r="D24" s="208"/>
      <c r="E24" s="209"/>
      <c r="F24" s="210"/>
      <c r="G24" s="211"/>
      <c r="H24" s="212">
        <f>SUM(H12:H23)</f>
        <v>18.083333333333336</v>
      </c>
      <c r="I24" s="213">
        <f t="shared" ref="I24:N24" si="3">SUM(I12:I23)</f>
        <v>2977821.8713989742</v>
      </c>
      <c r="J24" s="213">
        <f t="shared" si="3"/>
        <v>222978.24999999997</v>
      </c>
      <c r="K24" s="213">
        <f t="shared" si="3"/>
        <v>468135</v>
      </c>
      <c r="L24" s="213">
        <f t="shared" si="0"/>
        <v>37200</v>
      </c>
      <c r="M24" s="213">
        <f t="shared" si="3"/>
        <v>37200</v>
      </c>
      <c r="N24" s="213">
        <f t="shared" si="3"/>
        <v>0</v>
      </c>
      <c r="O24" s="214">
        <f t="shared" si="1"/>
        <v>3706135.1213989742</v>
      </c>
    </row>
    <row r="25" spans="1:15" ht="15.75" thickBot="1" x14ac:dyDescent="0.3">
      <c r="A25" s="583"/>
      <c r="B25" s="217" t="s">
        <v>119</v>
      </c>
      <c r="C25" s="218"/>
      <c r="D25" s="219"/>
      <c r="E25" s="220"/>
      <c r="F25" s="221"/>
      <c r="G25" s="222"/>
      <c r="H25" s="223">
        <f>H11+H24</f>
        <v>24.766666666666669</v>
      </c>
      <c r="I25" s="224">
        <f t="shared" ref="I25:N25" si="4">I11+I24</f>
        <v>3695048.7768071983</v>
      </c>
      <c r="J25" s="224">
        <f t="shared" si="4"/>
        <v>288978.25</v>
      </c>
      <c r="K25" s="224">
        <f t="shared" si="4"/>
        <v>2470135</v>
      </c>
      <c r="L25" s="224">
        <f t="shared" si="0"/>
        <v>142200</v>
      </c>
      <c r="M25" s="224">
        <f t="shared" si="4"/>
        <v>142200</v>
      </c>
      <c r="N25" s="224">
        <f t="shared" si="4"/>
        <v>0</v>
      </c>
      <c r="O25" s="225">
        <f t="shared" si="1"/>
        <v>6596362.0268071983</v>
      </c>
    </row>
    <row r="26" spans="1:15" ht="45" x14ac:dyDescent="0.25">
      <c r="A26" s="583"/>
      <c r="B26" s="584" t="s">
        <v>21</v>
      </c>
      <c r="C26" s="586" t="s">
        <v>22</v>
      </c>
      <c r="D26" s="192">
        <v>175396</v>
      </c>
      <c r="E26" s="193" t="s">
        <v>173</v>
      </c>
      <c r="F26" s="194" t="s">
        <v>174</v>
      </c>
      <c r="G26" s="195" t="s">
        <v>120</v>
      </c>
      <c r="H26" s="196">
        <v>1.95</v>
      </c>
      <c r="I26" s="197">
        <v>337312.99651226751</v>
      </c>
      <c r="J26" s="197">
        <v>2063945.8841666668</v>
      </c>
      <c r="K26" s="197">
        <v>1118000</v>
      </c>
      <c r="L26" s="197">
        <f t="shared" si="0"/>
        <v>258500</v>
      </c>
      <c r="M26" s="197">
        <v>258500</v>
      </c>
      <c r="N26" s="197">
        <v>0</v>
      </c>
      <c r="O26" s="206">
        <f t="shared" si="1"/>
        <v>3777758.880678934</v>
      </c>
    </row>
    <row r="27" spans="1:15" ht="45" x14ac:dyDescent="0.25">
      <c r="A27" s="583"/>
      <c r="B27" s="585"/>
      <c r="C27" s="587"/>
      <c r="D27" s="226">
        <v>175397</v>
      </c>
      <c r="E27" s="227" t="s">
        <v>175</v>
      </c>
      <c r="F27" s="228" t="s">
        <v>176</v>
      </c>
      <c r="G27" s="229" t="s">
        <v>120</v>
      </c>
      <c r="H27" s="230">
        <v>1.95</v>
      </c>
      <c r="I27" s="231">
        <v>337369.81695033755</v>
      </c>
      <c r="J27" s="231">
        <v>2046431.9666666668</v>
      </c>
      <c r="K27" s="231">
        <v>1105000</v>
      </c>
      <c r="L27" s="231">
        <f t="shared" si="0"/>
        <v>248500</v>
      </c>
      <c r="M27" s="231">
        <v>248500</v>
      </c>
      <c r="N27" s="231">
        <v>0</v>
      </c>
      <c r="O27" s="232">
        <f t="shared" si="1"/>
        <v>3737301.7836170043</v>
      </c>
    </row>
    <row r="28" spans="1:15" ht="45" x14ac:dyDescent="0.25">
      <c r="A28" s="583"/>
      <c r="B28" s="585"/>
      <c r="C28" s="587"/>
      <c r="D28" s="192">
        <v>175398</v>
      </c>
      <c r="E28" s="193" t="s">
        <v>177</v>
      </c>
      <c r="F28" s="194" t="s">
        <v>178</v>
      </c>
      <c r="G28" s="195" t="s">
        <v>120</v>
      </c>
      <c r="H28" s="196">
        <v>1.9666666666666666</v>
      </c>
      <c r="I28" s="197">
        <v>339577.07655033754</v>
      </c>
      <c r="J28" s="197">
        <v>1531733.9666666668</v>
      </c>
      <c r="K28" s="197">
        <v>764000</v>
      </c>
      <c r="L28" s="197">
        <f t="shared" si="0"/>
        <v>167500</v>
      </c>
      <c r="M28" s="197">
        <v>167500</v>
      </c>
      <c r="N28" s="197">
        <v>0</v>
      </c>
      <c r="O28" s="206">
        <f t="shared" si="1"/>
        <v>2802811.0432170043</v>
      </c>
    </row>
    <row r="29" spans="1:15" x14ac:dyDescent="0.25">
      <c r="A29" s="583"/>
      <c r="B29" s="585"/>
      <c r="C29" s="587"/>
      <c r="D29" s="226">
        <v>175399</v>
      </c>
      <c r="E29" s="227" t="s">
        <v>179</v>
      </c>
      <c r="F29" s="228" t="s">
        <v>180</v>
      </c>
      <c r="G29" s="229" t="s">
        <v>121</v>
      </c>
      <c r="H29" s="230">
        <v>1.05</v>
      </c>
      <c r="I29" s="231">
        <v>180228.89842707841</v>
      </c>
      <c r="J29" s="231">
        <v>441424.625</v>
      </c>
      <c r="K29" s="231">
        <v>0</v>
      </c>
      <c r="L29" s="231">
        <f t="shared" si="0"/>
        <v>0</v>
      </c>
      <c r="M29" s="231">
        <v>0</v>
      </c>
      <c r="N29" s="231">
        <v>0</v>
      </c>
      <c r="O29" s="232">
        <f t="shared" si="1"/>
        <v>621653.52342707838</v>
      </c>
    </row>
    <row r="30" spans="1:15" x14ac:dyDescent="0.25">
      <c r="A30" s="583"/>
      <c r="B30" s="585"/>
      <c r="C30" s="587"/>
      <c r="D30" s="192">
        <v>175417</v>
      </c>
      <c r="E30" s="193" t="s">
        <v>181</v>
      </c>
      <c r="F30" s="194" t="s">
        <v>182</v>
      </c>
      <c r="G30" s="195"/>
      <c r="H30" s="196">
        <v>2.4500000000000002</v>
      </c>
      <c r="I30" s="197">
        <v>583909.13333409955</v>
      </c>
      <c r="J30" s="197">
        <v>367350</v>
      </c>
      <c r="K30" s="197">
        <v>3000</v>
      </c>
      <c r="L30" s="197">
        <f t="shared" si="0"/>
        <v>0</v>
      </c>
      <c r="M30" s="197">
        <v>0</v>
      </c>
      <c r="N30" s="197">
        <v>0</v>
      </c>
      <c r="O30" s="206">
        <f t="shared" si="1"/>
        <v>954259.13333409955</v>
      </c>
    </row>
    <row r="31" spans="1:15" x14ac:dyDescent="0.25">
      <c r="A31" s="583"/>
      <c r="B31" s="585"/>
      <c r="C31" s="207" t="str">
        <f>+C26&amp;" Total"</f>
        <v>1.2.1 Meeting Services Total</v>
      </c>
      <c r="D31" s="208"/>
      <c r="E31" s="209"/>
      <c r="F31" s="210"/>
      <c r="G31" s="211"/>
      <c r="H31" s="212">
        <f t="shared" ref="H31:N31" si="5">SUM(H26:H30)</f>
        <v>9.3666666666666671</v>
      </c>
      <c r="I31" s="233">
        <f t="shared" si="5"/>
        <v>1778397.9217741205</v>
      </c>
      <c r="J31" s="233">
        <f t="shared" si="5"/>
        <v>6450886.4425000008</v>
      </c>
      <c r="K31" s="233">
        <f t="shared" si="5"/>
        <v>2990000</v>
      </c>
      <c r="L31" s="233">
        <f t="shared" si="0"/>
        <v>674500</v>
      </c>
      <c r="M31" s="233">
        <f t="shared" si="5"/>
        <v>674500</v>
      </c>
      <c r="N31" s="233">
        <f t="shared" si="5"/>
        <v>0</v>
      </c>
      <c r="O31" s="234">
        <f t="shared" si="1"/>
        <v>11893784.364274122</v>
      </c>
    </row>
    <row r="32" spans="1:15" ht="30" x14ac:dyDescent="0.25">
      <c r="A32" s="583"/>
      <c r="B32" s="585"/>
      <c r="C32" s="587" t="s">
        <v>23</v>
      </c>
      <c r="D32" s="185">
        <v>128307</v>
      </c>
      <c r="E32" s="200" t="s">
        <v>183</v>
      </c>
      <c r="F32" s="201" t="s">
        <v>184</v>
      </c>
      <c r="G32" s="202"/>
      <c r="H32" s="203">
        <v>2.6999999999999997</v>
      </c>
      <c r="I32" s="204">
        <v>710669.83886616456</v>
      </c>
      <c r="J32" s="204">
        <v>0</v>
      </c>
      <c r="K32" s="204">
        <v>150000</v>
      </c>
      <c r="L32" s="204">
        <f t="shared" si="0"/>
        <v>0</v>
      </c>
      <c r="M32" s="204">
        <v>0</v>
      </c>
      <c r="N32" s="204">
        <v>0</v>
      </c>
      <c r="O32" s="205">
        <f t="shared" si="1"/>
        <v>860669.83886616456</v>
      </c>
    </row>
    <row r="33" spans="1:15" ht="240" x14ac:dyDescent="0.25">
      <c r="A33" s="583"/>
      <c r="B33" s="585"/>
      <c r="C33" s="587"/>
      <c r="D33" s="192">
        <v>141753</v>
      </c>
      <c r="E33" s="193" t="s">
        <v>122</v>
      </c>
      <c r="F33" s="193" t="s">
        <v>185</v>
      </c>
      <c r="G33" s="235" t="s">
        <v>122</v>
      </c>
      <c r="H33" s="196">
        <v>3.4000000000000004</v>
      </c>
      <c r="I33" s="197">
        <v>691567.05164657999</v>
      </c>
      <c r="J33" s="197">
        <v>0</v>
      </c>
      <c r="K33" s="197">
        <v>2649999.9999999995</v>
      </c>
      <c r="L33" s="197">
        <f t="shared" si="0"/>
        <v>0</v>
      </c>
      <c r="M33" s="197">
        <v>0</v>
      </c>
      <c r="N33" s="197">
        <v>0</v>
      </c>
      <c r="O33" s="206">
        <f t="shared" si="1"/>
        <v>3341567.0516465795</v>
      </c>
    </row>
    <row r="34" spans="1:15" ht="45" x14ac:dyDescent="0.25">
      <c r="A34" s="583"/>
      <c r="B34" s="585"/>
      <c r="C34" s="587"/>
      <c r="D34" s="185">
        <v>160505</v>
      </c>
      <c r="E34" s="200" t="s">
        <v>186</v>
      </c>
      <c r="F34" s="200" t="s">
        <v>187</v>
      </c>
      <c r="G34" s="236"/>
      <c r="H34" s="203">
        <v>0</v>
      </c>
      <c r="I34" s="204">
        <v>0</v>
      </c>
      <c r="J34" s="204">
        <v>299235.25</v>
      </c>
      <c r="K34" s="204">
        <v>0</v>
      </c>
      <c r="L34" s="204">
        <f t="shared" si="0"/>
        <v>0</v>
      </c>
      <c r="M34" s="204">
        <v>0</v>
      </c>
      <c r="N34" s="204">
        <v>0</v>
      </c>
      <c r="O34" s="205">
        <f t="shared" si="1"/>
        <v>299235.25</v>
      </c>
    </row>
    <row r="35" spans="1:15" ht="60" x14ac:dyDescent="0.25">
      <c r="A35" s="583"/>
      <c r="B35" s="585"/>
      <c r="C35" s="587"/>
      <c r="D35" s="192">
        <v>175406</v>
      </c>
      <c r="E35" s="193" t="s">
        <v>188</v>
      </c>
      <c r="F35" s="193" t="s">
        <v>189</v>
      </c>
      <c r="G35" s="235"/>
      <c r="H35" s="196">
        <v>4.9916666666666671</v>
      </c>
      <c r="I35" s="197">
        <v>1199692.0894809053</v>
      </c>
      <c r="J35" s="197">
        <v>191711.5</v>
      </c>
      <c r="K35" s="197">
        <v>0</v>
      </c>
      <c r="L35" s="197">
        <f t="shared" si="0"/>
        <v>42262.131519274379</v>
      </c>
      <c r="M35" s="197">
        <v>42262.131519274379</v>
      </c>
      <c r="N35" s="197">
        <v>0</v>
      </c>
      <c r="O35" s="206">
        <f t="shared" si="1"/>
        <v>1433665.7210001796</v>
      </c>
    </row>
    <row r="36" spans="1:15" x14ac:dyDescent="0.25">
      <c r="A36" s="583"/>
      <c r="B36" s="585"/>
      <c r="C36" s="587"/>
      <c r="D36" s="185">
        <v>175407</v>
      </c>
      <c r="E36" s="200" t="s">
        <v>190</v>
      </c>
      <c r="F36" s="200" t="s">
        <v>191</v>
      </c>
      <c r="G36" s="236"/>
      <c r="H36" s="203">
        <v>7</v>
      </c>
      <c r="I36" s="204">
        <v>1321527.834434866</v>
      </c>
      <c r="J36" s="204">
        <v>134684.25</v>
      </c>
      <c r="K36" s="204">
        <v>106904</v>
      </c>
      <c r="L36" s="204">
        <f t="shared" si="0"/>
        <v>118915.18367346938</v>
      </c>
      <c r="M36" s="204">
        <v>118915.18367346938</v>
      </c>
      <c r="N36" s="204">
        <v>0</v>
      </c>
      <c r="O36" s="205">
        <f t="shared" si="1"/>
        <v>1682031.2681083353</v>
      </c>
    </row>
    <row r="37" spans="1:15" ht="30" x14ac:dyDescent="0.25">
      <c r="A37" s="583"/>
      <c r="B37" s="585"/>
      <c r="C37" s="587"/>
      <c r="D37" s="192">
        <v>175408</v>
      </c>
      <c r="E37" s="193" t="s">
        <v>192</v>
      </c>
      <c r="F37" s="193" t="s">
        <v>193</v>
      </c>
      <c r="G37" s="235"/>
      <c r="H37" s="196">
        <v>1</v>
      </c>
      <c r="I37" s="197">
        <v>235277.34254599587</v>
      </c>
      <c r="J37" s="197">
        <v>55892.5</v>
      </c>
      <c r="K37" s="197">
        <v>0</v>
      </c>
      <c r="L37" s="197">
        <f t="shared" si="0"/>
        <v>32182.766439909297</v>
      </c>
      <c r="M37" s="197">
        <v>32182.766439909297</v>
      </c>
      <c r="N37" s="197">
        <v>0</v>
      </c>
      <c r="O37" s="206">
        <f t="shared" si="1"/>
        <v>323352.60898590513</v>
      </c>
    </row>
    <row r="38" spans="1:15" ht="30" x14ac:dyDescent="0.25">
      <c r="A38" s="583"/>
      <c r="B38" s="585"/>
      <c r="C38" s="587"/>
      <c r="D38" s="185">
        <v>175409</v>
      </c>
      <c r="E38" s="200" t="s">
        <v>194</v>
      </c>
      <c r="F38" s="200" t="s">
        <v>195</v>
      </c>
      <c r="G38" s="236"/>
      <c r="H38" s="203">
        <v>3</v>
      </c>
      <c r="I38" s="204">
        <v>458452.58153603744</v>
      </c>
      <c r="J38" s="204">
        <v>89040</v>
      </c>
      <c r="K38" s="204">
        <v>24000</v>
      </c>
      <c r="L38" s="204">
        <f t="shared" si="0"/>
        <v>50365.532879818595</v>
      </c>
      <c r="M38" s="204">
        <v>50365.532879818595</v>
      </c>
      <c r="N38" s="204">
        <v>0</v>
      </c>
      <c r="O38" s="205">
        <f t="shared" si="1"/>
        <v>621858.11441585596</v>
      </c>
    </row>
    <row r="39" spans="1:15" x14ac:dyDescent="0.25">
      <c r="A39" s="583"/>
      <c r="B39" s="585"/>
      <c r="C39" s="587"/>
      <c r="D39" s="192">
        <v>175410</v>
      </c>
      <c r="E39" s="193" t="s">
        <v>196</v>
      </c>
      <c r="F39" s="193" t="s">
        <v>197</v>
      </c>
      <c r="G39" s="235"/>
      <c r="H39" s="196">
        <v>5</v>
      </c>
      <c r="I39" s="197">
        <v>1217103.5721682594</v>
      </c>
      <c r="J39" s="197">
        <v>94739.5</v>
      </c>
      <c r="K39" s="197">
        <v>20000</v>
      </c>
      <c r="L39" s="197">
        <f t="shared" si="0"/>
        <v>43348.299319727892</v>
      </c>
      <c r="M39" s="197">
        <v>43348.299319727892</v>
      </c>
      <c r="N39" s="197">
        <v>0</v>
      </c>
      <c r="O39" s="206">
        <f t="shared" si="1"/>
        <v>1375191.3714879872</v>
      </c>
    </row>
    <row r="40" spans="1:15" x14ac:dyDescent="0.25">
      <c r="A40" s="583"/>
      <c r="B40" s="585"/>
      <c r="C40" s="587"/>
      <c r="D40" s="185">
        <v>175411</v>
      </c>
      <c r="E40" s="200" t="s">
        <v>198</v>
      </c>
      <c r="F40" s="200" t="s">
        <v>199</v>
      </c>
      <c r="G40" s="236"/>
      <c r="H40" s="203">
        <v>2</v>
      </c>
      <c r="I40" s="204">
        <v>309378.13653011131</v>
      </c>
      <c r="J40" s="204">
        <v>110179.75</v>
      </c>
      <c r="K40" s="204">
        <v>0</v>
      </c>
      <c r="L40" s="204">
        <f t="shared" si="0"/>
        <v>72000</v>
      </c>
      <c r="M40" s="204">
        <v>72000</v>
      </c>
      <c r="N40" s="204">
        <v>0</v>
      </c>
      <c r="O40" s="205">
        <f t="shared" si="1"/>
        <v>491557.88653011131</v>
      </c>
    </row>
    <row r="41" spans="1:15" ht="30" x14ac:dyDescent="0.25">
      <c r="A41" s="583"/>
      <c r="B41" s="585"/>
      <c r="C41" s="587"/>
      <c r="D41" s="192">
        <v>175412</v>
      </c>
      <c r="E41" s="193" t="s">
        <v>200</v>
      </c>
      <c r="F41" s="193" t="s">
        <v>201</v>
      </c>
      <c r="G41" s="235"/>
      <c r="H41" s="196">
        <v>1</v>
      </c>
      <c r="I41" s="197">
        <v>122184.57085856322</v>
      </c>
      <c r="J41" s="197">
        <v>50832</v>
      </c>
      <c r="K41" s="197">
        <v>0</v>
      </c>
      <c r="L41" s="197">
        <f t="shared" si="0"/>
        <v>101499.31972789115</v>
      </c>
      <c r="M41" s="197">
        <v>101499.31972789115</v>
      </c>
      <c r="N41" s="197">
        <v>0</v>
      </c>
      <c r="O41" s="206">
        <f t="shared" si="1"/>
        <v>274515.89058645442</v>
      </c>
    </row>
    <row r="42" spans="1:15" ht="30" x14ac:dyDescent="0.25">
      <c r="A42" s="583"/>
      <c r="B42" s="585"/>
      <c r="C42" s="587"/>
      <c r="D42" s="226">
        <v>175413</v>
      </c>
      <c r="E42" s="227" t="s">
        <v>202</v>
      </c>
      <c r="F42" s="227" t="s">
        <v>203</v>
      </c>
      <c r="G42" s="237"/>
      <c r="H42" s="230">
        <v>4</v>
      </c>
      <c r="I42" s="231">
        <v>750413.33612186788</v>
      </c>
      <c r="J42" s="231">
        <v>153563.25</v>
      </c>
      <c r="K42" s="231">
        <v>11004</v>
      </c>
      <c r="L42" s="231">
        <f t="shared" si="0"/>
        <v>68182.76643990929</v>
      </c>
      <c r="M42" s="231">
        <v>68182.76643990929</v>
      </c>
      <c r="N42" s="231">
        <v>0</v>
      </c>
      <c r="O42" s="232">
        <f t="shared" si="1"/>
        <v>983163.35256177722</v>
      </c>
    </row>
    <row r="43" spans="1:15" ht="45" x14ac:dyDescent="0.25">
      <c r="A43" s="583"/>
      <c r="B43" s="585"/>
      <c r="C43" s="587"/>
      <c r="D43" s="192">
        <v>175414</v>
      </c>
      <c r="E43" s="193" t="s">
        <v>204</v>
      </c>
      <c r="F43" s="193" t="s">
        <v>205</v>
      </c>
      <c r="G43" s="235"/>
      <c r="H43" s="196">
        <v>1.9916666666666667</v>
      </c>
      <c r="I43" s="197">
        <v>478533.70009000506</v>
      </c>
      <c r="J43" s="197">
        <v>36805</v>
      </c>
      <c r="K43" s="197">
        <v>10000</v>
      </c>
      <c r="L43" s="197">
        <f t="shared" si="0"/>
        <v>8000</v>
      </c>
      <c r="M43" s="197">
        <v>8000</v>
      </c>
      <c r="N43" s="197">
        <v>0</v>
      </c>
      <c r="O43" s="206">
        <f t="shared" si="1"/>
        <v>533338.70009000506</v>
      </c>
    </row>
    <row r="44" spans="1:15" ht="45" x14ac:dyDescent="0.25">
      <c r="A44" s="583"/>
      <c r="B44" s="585"/>
      <c r="C44" s="587"/>
      <c r="D44" s="185">
        <v>175415</v>
      </c>
      <c r="E44" s="200" t="s">
        <v>206</v>
      </c>
      <c r="F44" s="200" t="s">
        <v>205</v>
      </c>
      <c r="G44" s="236"/>
      <c r="H44" s="203">
        <v>0</v>
      </c>
      <c r="I44" s="204">
        <v>0</v>
      </c>
      <c r="J44" s="204">
        <v>51350</v>
      </c>
      <c r="K44" s="204">
        <v>0</v>
      </c>
      <c r="L44" s="204">
        <f t="shared" si="0"/>
        <v>8000</v>
      </c>
      <c r="M44" s="204">
        <v>8000</v>
      </c>
      <c r="N44" s="204">
        <v>0</v>
      </c>
      <c r="O44" s="205">
        <f t="shared" si="1"/>
        <v>59350</v>
      </c>
    </row>
    <row r="45" spans="1:15" x14ac:dyDescent="0.25">
      <c r="A45" s="583"/>
      <c r="B45" s="585"/>
      <c r="C45" s="207" t="str">
        <f>+C42&amp;" Total"</f>
        <v xml:space="preserve"> Total</v>
      </c>
      <c r="D45" s="208"/>
      <c r="E45" s="209"/>
      <c r="F45" s="210"/>
      <c r="G45" s="211"/>
      <c r="H45" s="212">
        <f>SUM(H32:H44)</f>
        <v>36.083333333333336</v>
      </c>
      <c r="I45" s="233">
        <f t="shared" ref="I45:N45" si="6">SUM(I32:I44)</f>
        <v>7494800.0542793563</v>
      </c>
      <c r="J45" s="233">
        <f t="shared" si="6"/>
        <v>1268033</v>
      </c>
      <c r="K45" s="233">
        <f t="shared" si="6"/>
        <v>2971907.9999999995</v>
      </c>
      <c r="L45" s="233">
        <f t="shared" si="0"/>
        <v>544756</v>
      </c>
      <c r="M45" s="233">
        <f t="shared" si="6"/>
        <v>544756</v>
      </c>
      <c r="N45" s="233">
        <f t="shared" si="6"/>
        <v>0</v>
      </c>
      <c r="O45" s="234">
        <f t="shared" si="1"/>
        <v>12279497.054279357</v>
      </c>
    </row>
    <row r="46" spans="1:15" ht="15.75" thickBot="1" x14ac:dyDescent="0.3">
      <c r="A46" s="583"/>
      <c r="B46" s="217" t="str">
        <f>+B26&amp;" Total"</f>
        <v>1.2 Bring ICANN to the world by creating a balanced and proactive approach to regional engagement with stakeholders Total</v>
      </c>
      <c r="C46" s="218"/>
      <c r="D46" s="219"/>
      <c r="E46" s="220"/>
      <c r="F46" s="221"/>
      <c r="G46" s="222"/>
      <c r="H46" s="223">
        <f t="shared" ref="H46:N46" si="7">H31+H45</f>
        <v>45.45</v>
      </c>
      <c r="I46" s="224">
        <f t="shared" si="7"/>
        <v>9273197.9760534763</v>
      </c>
      <c r="J46" s="224">
        <f t="shared" si="7"/>
        <v>7718919.4425000008</v>
      </c>
      <c r="K46" s="224">
        <f t="shared" si="7"/>
        <v>5961908</v>
      </c>
      <c r="L46" s="224">
        <f t="shared" si="0"/>
        <v>1219256</v>
      </c>
      <c r="M46" s="224">
        <f t="shared" si="7"/>
        <v>1219256</v>
      </c>
      <c r="N46" s="224">
        <f t="shared" si="7"/>
        <v>0</v>
      </c>
      <c r="O46" s="225">
        <f t="shared" si="1"/>
        <v>24173281.418553479</v>
      </c>
    </row>
    <row r="47" spans="1:15" ht="30" x14ac:dyDescent="0.25">
      <c r="A47" s="583"/>
      <c r="B47" s="584" t="s">
        <v>25</v>
      </c>
      <c r="C47" s="586" t="s">
        <v>26</v>
      </c>
      <c r="D47" s="185">
        <v>151055</v>
      </c>
      <c r="E47" s="200" t="s">
        <v>207</v>
      </c>
      <c r="F47" s="201" t="s">
        <v>208</v>
      </c>
      <c r="G47" s="202" t="s">
        <v>123</v>
      </c>
      <c r="H47" s="238">
        <v>1.7000000000000002</v>
      </c>
      <c r="I47" s="239">
        <v>185753.16870109999</v>
      </c>
      <c r="J47" s="239">
        <v>0</v>
      </c>
      <c r="K47" s="239">
        <v>0</v>
      </c>
      <c r="L47" s="239">
        <f t="shared" si="0"/>
        <v>0</v>
      </c>
      <c r="M47" s="239">
        <v>0</v>
      </c>
      <c r="N47" s="239">
        <v>0</v>
      </c>
      <c r="O47" s="240">
        <f t="shared" si="1"/>
        <v>185753.16870109999</v>
      </c>
    </row>
    <row r="48" spans="1:15" ht="30" x14ac:dyDescent="0.25">
      <c r="A48" s="583"/>
      <c r="B48" s="585"/>
      <c r="C48" s="587"/>
      <c r="D48" s="192">
        <v>151157</v>
      </c>
      <c r="E48" s="193" t="s">
        <v>209</v>
      </c>
      <c r="F48" s="194" t="s">
        <v>210</v>
      </c>
      <c r="G48" s="195" t="s">
        <v>123</v>
      </c>
      <c r="H48" s="196">
        <v>2.5</v>
      </c>
      <c r="I48" s="197">
        <v>307001.66696934926</v>
      </c>
      <c r="J48" s="197">
        <v>15277</v>
      </c>
      <c r="K48" s="197">
        <v>18000</v>
      </c>
      <c r="L48" s="197">
        <f t="shared" si="0"/>
        <v>0</v>
      </c>
      <c r="M48" s="197">
        <v>0</v>
      </c>
      <c r="N48" s="197">
        <v>0</v>
      </c>
      <c r="O48" s="206">
        <f t="shared" si="1"/>
        <v>340278.66696934926</v>
      </c>
    </row>
    <row r="49" spans="1:15" ht="30" x14ac:dyDescent="0.25">
      <c r="A49" s="583"/>
      <c r="B49" s="585"/>
      <c r="C49" s="587"/>
      <c r="D49" s="185">
        <v>151171</v>
      </c>
      <c r="E49" s="200" t="s">
        <v>211</v>
      </c>
      <c r="F49" s="201" t="s">
        <v>212</v>
      </c>
      <c r="G49" s="202" t="s">
        <v>123</v>
      </c>
      <c r="H49" s="203">
        <v>3.3000000000000003</v>
      </c>
      <c r="I49" s="204">
        <v>507621.66083971359</v>
      </c>
      <c r="J49" s="204">
        <v>0</v>
      </c>
      <c r="K49" s="204">
        <v>52000</v>
      </c>
      <c r="L49" s="204">
        <f t="shared" si="0"/>
        <v>0</v>
      </c>
      <c r="M49" s="204">
        <v>0</v>
      </c>
      <c r="N49" s="204">
        <v>0</v>
      </c>
      <c r="O49" s="205">
        <f t="shared" si="1"/>
        <v>559621.66083971364</v>
      </c>
    </row>
    <row r="50" spans="1:15" ht="30" x14ac:dyDescent="0.25">
      <c r="A50" s="583"/>
      <c r="B50" s="585"/>
      <c r="C50" s="587"/>
      <c r="D50" s="192">
        <v>151173</v>
      </c>
      <c r="E50" s="193" t="s">
        <v>213</v>
      </c>
      <c r="F50" s="194" t="s">
        <v>214</v>
      </c>
      <c r="G50" s="195" t="s">
        <v>123</v>
      </c>
      <c r="H50" s="196">
        <v>0</v>
      </c>
      <c r="I50" s="197">
        <v>0</v>
      </c>
      <c r="J50" s="197">
        <v>81427.166666666657</v>
      </c>
      <c r="K50" s="197">
        <v>0</v>
      </c>
      <c r="L50" s="197">
        <f t="shared" si="0"/>
        <v>0</v>
      </c>
      <c r="M50" s="197">
        <v>0</v>
      </c>
      <c r="N50" s="197">
        <v>0</v>
      </c>
      <c r="O50" s="206">
        <f t="shared" si="1"/>
        <v>81427.166666666657</v>
      </c>
    </row>
    <row r="51" spans="1:15" ht="45" x14ac:dyDescent="0.25">
      <c r="A51" s="583"/>
      <c r="B51" s="585"/>
      <c r="C51" s="587"/>
      <c r="D51" s="185">
        <v>151177</v>
      </c>
      <c r="E51" s="200" t="s">
        <v>215</v>
      </c>
      <c r="F51" s="201" t="s">
        <v>216</v>
      </c>
      <c r="G51" s="202" t="s">
        <v>123</v>
      </c>
      <c r="H51" s="203">
        <v>6.4</v>
      </c>
      <c r="I51" s="204">
        <v>993633.06872896699</v>
      </c>
      <c r="J51" s="204">
        <v>112025</v>
      </c>
      <c r="K51" s="204">
        <v>170532</v>
      </c>
      <c r="L51" s="204">
        <f t="shared" si="0"/>
        <v>82005</v>
      </c>
      <c r="M51" s="204">
        <v>82005</v>
      </c>
      <c r="N51" s="204">
        <v>0</v>
      </c>
      <c r="O51" s="205">
        <f t="shared" si="1"/>
        <v>1358195.0687289671</v>
      </c>
    </row>
    <row r="52" spans="1:15" ht="30" x14ac:dyDescent="0.25">
      <c r="A52" s="583"/>
      <c r="B52" s="585"/>
      <c r="C52" s="587"/>
      <c r="D52" s="192">
        <v>151180</v>
      </c>
      <c r="E52" s="193" t="s">
        <v>217</v>
      </c>
      <c r="F52" s="194" t="s">
        <v>218</v>
      </c>
      <c r="G52" s="195" t="s">
        <v>123</v>
      </c>
      <c r="H52" s="196">
        <v>4.3000000000000007</v>
      </c>
      <c r="I52" s="197">
        <v>688161.81635745242</v>
      </c>
      <c r="J52" s="197">
        <v>0</v>
      </c>
      <c r="K52" s="197">
        <v>0</v>
      </c>
      <c r="L52" s="197">
        <f t="shared" si="0"/>
        <v>0</v>
      </c>
      <c r="M52" s="197">
        <v>0</v>
      </c>
      <c r="N52" s="197">
        <v>0</v>
      </c>
      <c r="O52" s="206">
        <f t="shared" si="1"/>
        <v>688161.81635745242</v>
      </c>
    </row>
    <row r="53" spans="1:15" ht="409.5" x14ac:dyDescent="0.25">
      <c r="A53" s="583"/>
      <c r="B53" s="585"/>
      <c r="C53" s="587"/>
      <c r="D53" s="185">
        <v>151188</v>
      </c>
      <c r="E53" s="200" t="s">
        <v>124</v>
      </c>
      <c r="F53" s="201" t="s">
        <v>219</v>
      </c>
      <c r="G53" s="202" t="s">
        <v>123</v>
      </c>
      <c r="H53" s="203">
        <v>0</v>
      </c>
      <c r="I53" s="204">
        <v>0</v>
      </c>
      <c r="J53" s="204">
        <v>50000</v>
      </c>
      <c r="K53" s="204">
        <v>0</v>
      </c>
      <c r="L53" s="204">
        <f t="shared" si="0"/>
        <v>0</v>
      </c>
      <c r="M53" s="204">
        <v>0</v>
      </c>
      <c r="N53" s="204">
        <v>0</v>
      </c>
      <c r="O53" s="205">
        <f t="shared" si="1"/>
        <v>50000</v>
      </c>
    </row>
    <row r="54" spans="1:15" ht="60" x14ac:dyDescent="0.25">
      <c r="A54" s="583"/>
      <c r="B54" s="585"/>
      <c r="C54" s="587"/>
      <c r="D54" s="192">
        <v>151189</v>
      </c>
      <c r="E54" s="193" t="s">
        <v>220</v>
      </c>
      <c r="F54" s="194" t="s">
        <v>221</v>
      </c>
      <c r="G54" s="195" t="s">
        <v>123</v>
      </c>
      <c r="H54" s="196">
        <v>0.29999999999999993</v>
      </c>
      <c r="I54" s="197">
        <v>9378.0300108356041</v>
      </c>
      <c r="J54" s="197">
        <v>40000</v>
      </c>
      <c r="K54" s="197">
        <v>0</v>
      </c>
      <c r="L54" s="197">
        <f t="shared" si="0"/>
        <v>0</v>
      </c>
      <c r="M54" s="197">
        <v>0</v>
      </c>
      <c r="N54" s="197">
        <v>0</v>
      </c>
      <c r="O54" s="206">
        <f t="shared" si="1"/>
        <v>49378.030010835602</v>
      </c>
    </row>
    <row r="55" spans="1:15" ht="60" x14ac:dyDescent="0.25">
      <c r="A55" s="583"/>
      <c r="B55" s="585"/>
      <c r="C55" s="587"/>
      <c r="D55" s="185">
        <v>151190</v>
      </c>
      <c r="E55" s="200" t="s">
        <v>222</v>
      </c>
      <c r="F55" s="201" t="s">
        <v>223</v>
      </c>
      <c r="G55" s="202" t="s">
        <v>123</v>
      </c>
      <c r="H55" s="203">
        <v>1.7999999999999998</v>
      </c>
      <c r="I55" s="204">
        <v>231631.14640740561</v>
      </c>
      <c r="J55" s="204">
        <v>104227.16666666667</v>
      </c>
      <c r="K55" s="204">
        <v>0</v>
      </c>
      <c r="L55" s="204">
        <f t="shared" si="0"/>
        <v>0</v>
      </c>
      <c r="M55" s="204">
        <v>0</v>
      </c>
      <c r="N55" s="204">
        <v>0</v>
      </c>
      <c r="O55" s="205">
        <f t="shared" si="1"/>
        <v>335858.3130740723</v>
      </c>
    </row>
    <row r="56" spans="1:15" x14ac:dyDescent="0.25">
      <c r="A56" s="583"/>
      <c r="B56" s="585"/>
      <c r="C56" s="587"/>
      <c r="D56" s="192">
        <v>151191</v>
      </c>
      <c r="E56" s="193" t="s">
        <v>224</v>
      </c>
      <c r="F56" s="194" t="s">
        <v>225</v>
      </c>
      <c r="G56" s="195" t="s">
        <v>123</v>
      </c>
      <c r="H56" s="196">
        <v>4.9999999999999996E-2</v>
      </c>
      <c r="I56" s="197">
        <v>6253.2769926150004</v>
      </c>
      <c r="J56" s="197">
        <v>0</v>
      </c>
      <c r="K56" s="197">
        <v>0</v>
      </c>
      <c r="L56" s="197">
        <f t="shared" si="0"/>
        <v>0</v>
      </c>
      <c r="M56" s="197">
        <v>0</v>
      </c>
      <c r="N56" s="197">
        <v>0</v>
      </c>
      <c r="O56" s="206">
        <f t="shared" si="1"/>
        <v>6253.2769926150004</v>
      </c>
    </row>
    <row r="57" spans="1:15" ht="75" x14ac:dyDescent="0.25">
      <c r="A57" s="583"/>
      <c r="B57" s="585"/>
      <c r="C57" s="587"/>
      <c r="D57" s="185">
        <v>151203</v>
      </c>
      <c r="E57" s="200" t="s">
        <v>226</v>
      </c>
      <c r="F57" s="201" t="s">
        <v>227</v>
      </c>
      <c r="G57" s="202" t="s">
        <v>123</v>
      </c>
      <c r="H57" s="203">
        <v>1.2</v>
      </c>
      <c r="I57" s="204">
        <v>184733.45444088001</v>
      </c>
      <c r="J57" s="204">
        <v>117726.16666666666</v>
      </c>
      <c r="K57" s="204">
        <v>25200</v>
      </c>
      <c r="L57" s="204">
        <f t="shared" si="0"/>
        <v>0</v>
      </c>
      <c r="M57" s="204">
        <v>0</v>
      </c>
      <c r="N57" s="204">
        <v>0</v>
      </c>
      <c r="O57" s="205">
        <f t="shared" si="1"/>
        <v>327659.62110754667</v>
      </c>
    </row>
    <row r="58" spans="1:15" ht="30" x14ac:dyDescent="0.25">
      <c r="A58" s="583"/>
      <c r="B58" s="585"/>
      <c r="C58" s="587"/>
      <c r="D58" s="192">
        <v>151206</v>
      </c>
      <c r="E58" s="193" t="s">
        <v>228</v>
      </c>
      <c r="F58" s="194" t="s">
        <v>229</v>
      </c>
      <c r="G58" s="195" t="s">
        <v>123</v>
      </c>
      <c r="H58" s="196">
        <v>9.6000000000000014</v>
      </c>
      <c r="I58" s="197">
        <v>1252509.9690997312</v>
      </c>
      <c r="J58" s="197">
        <v>60000</v>
      </c>
      <c r="K58" s="197">
        <v>460704</v>
      </c>
      <c r="L58" s="197">
        <f t="shared" si="0"/>
        <v>0</v>
      </c>
      <c r="M58" s="197">
        <v>0</v>
      </c>
      <c r="N58" s="197">
        <v>0</v>
      </c>
      <c r="O58" s="206">
        <f t="shared" si="1"/>
        <v>1773213.9690997312</v>
      </c>
    </row>
    <row r="59" spans="1:15" ht="30" x14ac:dyDescent="0.25">
      <c r="A59" s="583"/>
      <c r="B59" s="585"/>
      <c r="C59" s="241"/>
      <c r="D59" s="185">
        <v>151210</v>
      </c>
      <c r="E59" s="200" t="s">
        <v>230</v>
      </c>
      <c r="F59" s="201" t="s">
        <v>231</v>
      </c>
      <c r="G59" s="202" t="s">
        <v>123</v>
      </c>
      <c r="H59" s="203">
        <v>3.4000000000000004</v>
      </c>
      <c r="I59" s="204">
        <v>477192.38373240974</v>
      </c>
      <c r="J59" s="204">
        <v>0</v>
      </c>
      <c r="K59" s="204">
        <v>0</v>
      </c>
      <c r="L59" s="204">
        <f t="shared" si="0"/>
        <v>0</v>
      </c>
      <c r="M59" s="204">
        <v>0</v>
      </c>
      <c r="N59" s="204">
        <v>0</v>
      </c>
      <c r="O59" s="205">
        <f t="shared" si="1"/>
        <v>477192.38373240974</v>
      </c>
    </row>
    <row r="60" spans="1:15" x14ac:dyDescent="0.25">
      <c r="A60" s="583"/>
      <c r="B60" s="585"/>
      <c r="C60" s="207" t="str">
        <f>+C47&amp;" Total"</f>
        <v>1.3.1 Support Policy Development, Policy Related and Advisory Activities Total</v>
      </c>
      <c r="D60" s="208"/>
      <c r="E60" s="209"/>
      <c r="F60" s="210"/>
      <c r="G60" s="211"/>
      <c r="H60" s="212">
        <f>SUM(H47:H59)</f>
        <v>34.550000000000004</v>
      </c>
      <c r="I60" s="213">
        <f t="shared" ref="I60:N60" si="8">SUM(I47:I59)</f>
        <v>4843869.6422804594</v>
      </c>
      <c r="J60" s="213">
        <f t="shared" si="8"/>
        <v>580682.5</v>
      </c>
      <c r="K60" s="213">
        <f t="shared" si="8"/>
        <v>726436</v>
      </c>
      <c r="L60" s="213">
        <f t="shared" si="0"/>
        <v>82005</v>
      </c>
      <c r="M60" s="213">
        <f t="shared" si="8"/>
        <v>82005</v>
      </c>
      <c r="N60" s="213">
        <f t="shared" si="8"/>
        <v>0</v>
      </c>
      <c r="O60" s="214">
        <f t="shared" si="1"/>
        <v>6232993.1422804594</v>
      </c>
    </row>
    <row r="61" spans="1:15" ht="30" x14ac:dyDescent="0.25">
      <c r="A61" s="583"/>
      <c r="B61" s="585"/>
      <c r="C61" s="587" t="s">
        <v>28</v>
      </c>
      <c r="D61" s="185">
        <v>175421</v>
      </c>
      <c r="E61" s="200" t="s">
        <v>232</v>
      </c>
      <c r="F61" s="201" t="s">
        <v>233</v>
      </c>
      <c r="G61" s="242" t="s">
        <v>120</v>
      </c>
      <c r="H61" s="203">
        <v>0.3666666666666667</v>
      </c>
      <c r="I61" s="204">
        <v>34364.935424050003</v>
      </c>
      <c r="J61" s="204">
        <v>959595</v>
      </c>
      <c r="K61" s="204">
        <v>20000</v>
      </c>
      <c r="L61" s="204">
        <f t="shared" si="0"/>
        <v>0</v>
      </c>
      <c r="M61" s="204">
        <v>0</v>
      </c>
      <c r="N61" s="204">
        <v>0</v>
      </c>
      <c r="O61" s="205">
        <f t="shared" si="1"/>
        <v>1013959.93542405</v>
      </c>
    </row>
    <row r="62" spans="1:15" ht="30" x14ac:dyDescent="0.25">
      <c r="A62" s="583"/>
      <c r="B62" s="585"/>
      <c r="C62" s="587"/>
      <c r="D62" s="192">
        <v>176603</v>
      </c>
      <c r="E62" s="193" t="s">
        <v>234</v>
      </c>
      <c r="F62" s="194" t="s">
        <v>235</v>
      </c>
      <c r="G62" s="195" t="s">
        <v>120</v>
      </c>
      <c r="H62" s="196">
        <v>0.39999999999999997</v>
      </c>
      <c r="I62" s="197">
        <v>37735.936523447504</v>
      </c>
      <c r="J62" s="197">
        <v>826750</v>
      </c>
      <c r="K62" s="197">
        <v>10000</v>
      </c>
      <c r="L62" s="197">
        <f t="shared" si="0"/>
        <v>0</v>
      </c>
      <c r="M62" s="197">
        <v>0</v>
      </c>
      <c r="N62" s="197">
        <v>0</v>
      </c>
      <c r="O62" s="206">
        <f t="shared" si="1"/>
        <v>874485.93652344751</v>
      </c>
    </row>
    <row r="63" spans="1:15" ht="30" x14ac:dyDescent="0.25">
      <c r="A63" s="583"/>
      <c r="B63" s="585"/>
      <c r="C63" s="587"/>
      <c r="D63" s="185">
        <v>176604</v>
      </c>
      <c r="E63" s="200" t="s">
        <v>236</v>
      </c>
      <c r="F63" s="201" t="s">
        <v>237</v>
      </c>
      <c r="G63" s="202" t="s">
        <v>120</v>
      </c>
      <c r="H63" s="203">
        <v>0.32500000000000001</v>
      </c>
      <c r="I63" s="204">
        <v>30694.700500815001</v>
      </c>
      <c r="J63" s="204">
        <v>604200</v>
      </c>
      <c r="K63" s="204">
        <v>10000</v>
      </c>
      <c r="L63" s="204">
        <f t="shared" si="0"/>
        <v>0</v>
      </c>
      <c r="M63" s="204">
        <v>0</v>
      </c>
      <c r="N63" s="204">
        <v>0</v>
      </c>
      <c r="O63" s="205">
        <f t="shared" si="1"/>
        <v>644894.70050081494</v>
      </c>
    </row>
    <row r="64" spans="1:15" x14ac:dyDescent="0.25">
      <c r="A64" s="583"/>
      <c r="B64" s="585"/>
      <c r="C64" s="207" t="str">
        <f>+C61&amp;" Total"</f>
        <v>1.3.2 Reinforce Stakeholder Effectiveness, Collaboration and Communication Capabilities Total</v>
      </c>
      <c r="D64" s="208"/>
      <c r="E64" s="209"/>
      <c r="F64" s="210"/>
      <c r="G64" s="211"/>
      <c r="H64" s="212">
        <f t="shared" ref="H64:N64" si="9">SUM(H61:H63)</f>
        <v>1.0916666666666666</v>
      </c>
      <c r="I64" s="213">
        <f t="shared" si="9"/>
        <v>102795.57244831251</v>
      </c>
      <c r="J64" s="213">
        <f t="shared" si="9"/>
        <v>2390545</v>
      </c>
      <c r="K64" s="213">
        <f t="shared" si="9"/>
        <v>40000</v>
      </c>
      <c r="L64" s="213">
        <f t="shared" si="0"/>
        <v>0</v>
      </c>
      <c r="M64" s="213">
        <f t="shared" si="9"/>
        <v>0</v>
      </c>
      <c r="N64" s="213">
        <f t="shared" si="9"/>
        <v>0</v>
      </c>
      <c r="O64" s="214">
        <f t="shared" si="1"/>
        <v>2533340.5724483123</v>
      </c>
    </row>
    <row r="65" spans="1:15" x14ac:dyDescent="0.25">
      <c r="A65" s="583"/>
      <c r="B65" s="243" t="str">
        <f>+B47&amp;" Total"</f>
        <v>1.3 Evolve policy development and governance processes, structures and meetings to be more accountable, inclusive, efficient, effective and responsive Total</v>
      </c>
      <c r="C65" s="244"/>
      <c r="D65" s="245"/>
      <c r="E65" s="244"/>
      <c r="F65" s="246"/>
      <c r="G65" s="247"/>
      <c r="H65" s="248">
        <f>H64+H60</f>
        <v>35.641666666666673</v>
      </c>
      <c r="I65" s="249">
        <f t="shared" ref="I65:N65" si="10">I64+I60</f>
        <v>4946665.2147287717</v>
      </c>
      <c r="J65" s="249">
        <f t="shared" si="10"/>
        <v>2971227.5</v>
      </c>
      <c r="K65" s="249">
        <f t="shared" si="10"/>
        <v>766436</v>
      </c>
      <c r="L65" s="249">
        <f t="shared" si="0"/>
        <v>82005</v>
      </c>
      <c r="M65" s="249">
        <f t="shared" si="10"/>
        <v>82005</v>
      </c>
      <c r="N65" s="249">
        <f t="shared" si="10"/>
        <v>0</v>
      </c>
      <c r="O65" s="250">
        <f t="shared" si="1"/>
        <v>8766333.7147287726</v>
      </c>
    </row>
    <row r="66" spans="1:15" ht="15.75" thickBot="1" x14ac:dyDescent="0.3">
      <c r="A66" s="251" t="s">
        <v>125</v>
      </c>
      <c r="B66" s="252"/>
      <c r="C66" s="253"/>
      <c r="D66" s="254"/>
      <c r="E66" s="253"/>
      <c r="F66" s="255"/>
      <c r="G66" s="256"/>
      <c r="H66" s="257">
        <f t="shared" ref="H66:N66" si="11">H65+H46+H25</f>
        <v>105.85833333333333</v>
      </c>
      <c r="I66" s="258">
        <f t="shared" si="11"/>
        <v>17914911.967589445</v>
      </c>
      <c r="J66" s="258">
        <f t="shared" si="11"/>
        <v>10979125.192500001</v>
      </c>
      <c r="K66" s="258">
        <f t="shared" si="11"/>
        <v>9198479</v>
      </c>
      <c r="L66" s="258">
        <f t="shared" si="0"/>
        <v>1443461</v>
      </c>
      <c r="M66" s="258">
        <f t="shared" si="11"/>
        <v>1443461</v>
      </c>
      <c r="N66" s="258">
        <f t="shared" si="11"/>
        <v>0</v>
      </c>
      <c r="O66" s="259">
        <f t="shared" si="1"/>
        <v>39535977.160089448</v>
      </c>
    </row>
    <row r="67" spans="1:15" x14ac:dyDescent="0.25">
      <c r="A67" s="589" t="s">
        <v>126</v>
      </c>
      <c r="B67" s="591" t="s">
        <v>32</v>
      </c>
      <c r="C67" s="593" t="s">
        <v>33</v>
      </c>
      <c r="D67" s="260">
        <v>152612</v>
      </c>
      <c r="E67" s="261" t="s">
        <v>238</v>
      </c>
      <c r="F67" s="262" t="s">
        <v>239</v>
      </c>
      <c r="G67" s="263"/>
      <c r="H67" s="264">
        <v>0.47500000000000009</v>
      </c>
      <c r="I67" s="265">
        <v>67482.760635000028</v>
      </c>
      <c r="J67" s="265">
        <v>1312.5</v>
      </c>
      <c r="K67" s="265">
        <v>0</v>
      </c>
      <c r="L67" s="265">
        <f t="shared" si="0"/>
        <v>1440</v>
      </c>
      <c r="M67" s="265">
        <v>1440</v>
      </c>
      <c r="N67" s="265">
        <v>0</v>
      </c>
      <c r="O67" s="266">
        <f t="shared" si="1"/>
        <v>70235.260635000028</v>
      </c>
    </row>
    <row r="68" spans="1:15" ht="30" x14ac:dyDescent="0.25">
      <c r="A68" s="590"/>
      <c r="B68" s="592"/>
      <c r="C68" s="594"/>
      <c r="D68" s="185">
        <v>153502</v>
      </c>
      <c r="E68" s="200" t="s">
        <v>240</v>
      </c>
      <c r="F68" s="201" t="s">
        <v>241</v>
      </c>
      <c r="G68" s="202"/>
      <c r="H68" s="203">
        <v>0.44999999999999996</v>
      </c>
      <c r="I68" s="204">
        <v>64941.242062500009</v>
      </c>
      <c r="J68" s="204">
        <v>0</v>
      </c>
      <c r="K68" s="204">
        <v>0</v>
      </c>
      <c r="L68" s="204">
        <f t="shared" si="0"/>
        <v>0</v>
      </c>
      <c r="M68" s="204">
        <v>0</v>
      </c>
      <c r="N68" s="204">
        <v>0</v>
      </c>
      <c r="O68" s="205">
        <f t="shared" si="1"/>
        <v>64941.242062500009</v>
      </c>
    </row>
    <row r="69" spans="1:15" x14ac:dyDescent="0.25">
      <c r="A69" s="590"/>
      <c r="B69" s="592"/>
      <c r="C69" s="594"/>
      <c r="D69" s="267">
        <v>177066</v>
      </c>
      <c r="E69" s="268" t="s">
        <v>242</v>
      </c>
      <c r="F69" s="269" t="s">
        <v>243</v>
      </c>
      <c r="G69" s="270"/>
      <c r="H69" s="271">
        <v>0.44999999999999996</v>
      </c>
      <c r="I69" s="272">
        <v>86269.56</v>
      </c>
      <c r="J69" s="272">
        <v>0</v>
      </c>
      <c r="K69" s="272">
        <v>371000</v>
      </c>
      <c r="L69" s="272">
        <f t="shared" si="0"/>
        <v>0</v>
      </c>
      <c r="M69" s="272">
        <v>0</v>
      </c>
      <c r="N69" s="272">
        <v>0</v>
      </c>
      <c r="O69" s="273">
        <f t="shared" si="1"/>
        <v>457269.56</v>
      </c>
    </row>
    <row r="70" spans="1:15" x14ac:dyDescent="0.25">
      <c r="A70" s="590"/>
      <c r="B70" s="592"/>
      <c r="C70" s="274" t="str">
        <f>+C67&amp;" Total"</f>
        <v>2.1.1 Registration Directory Services (WHOIS) Total</v>
      </c>
      <c r="D70" s="275"/>
      <c r="E70" s="276"/>
      <c r="F70" s="277"/>
      <c r="G70" s="278"/>
      <c r="H70" s="279">
        <f t="shared" ref="H70:N70" si="12">SUM(H67:H69)</f>
        <v>1.375</v>
      </c>
      <c r="I70" s="280">
        <f t="shared" si="12"/>
        <v>218693.56269750005</v>
      </c>
      <c r="J70" s="280">
        <f t="shared" si="12"/>
        <v>1312.5</v>
      </c>
      <c r="K70" s="280">
        <f t="shared" si="12"/>
        <v>371000</v>
      </c>
      <c r="L70" s="280">
        <f t="shared" si="0"/>
        <v>1440</v>
      </c>
      <c r="M70" s="280">
        <f t="shared" si="12"/>
        <v>1440</v>
      </c>
      <c r="N70" s="280">
        <f t="shared" si="12"/>
        <v>0</v>
      </c>
      <c r="O70" s="281">
        <f t="shared" si="1"/>
        <v>592446.06269749999</v>
      </c>
    </row>
    <row r="71" spans="1:15" ht="45" x14ac:dyDescent="0.25">
      <c r="A71" s="590"/>
      <c r="B71" s="592"/>
      <c r="C71" s="594" t="s">
        <v>35</v>
      </c>
      <c r="D71" s="185">
        <v>151654</v>
      </c>
      <c r="E71" s="200" t="s">
        <v>244</v>
      </c>
      <c r="F71" s="201" t="s">
        <v>245</v>
      </c>
      <c r="G71" s="202"/>
      <c r="H71" s="203">
        <v>1.75</v>
      </c>
      <c r="I71" s="204">
        <v>239209.02618749999</v>
      </c>
      <c r="J71" s="204">
        <v>5450</v>
      </c>
      <c r="K71" s="204">
        <v>0</v>
      </c>
      <c r="L71" s="204">
        <f t="shared" si="0"/>
        <v>39840</v>
      </c>
      <c r="M71" s="204">
        <v>39840</v>
      </c>
      <c r="N71" s="204">
        <v>0</v>
      </c>
      <c r="O71" s="205">
        <f t="shared" si="1"/>
        <v>284499.02618749999</v>
      </c>
    </row>
    <row r="72" spans="1:15" ht="30" x14ac:dyDescent="0.25">
      <c r="A72" s="590"/>
      <c r="B72" s="592"/>
      <c r="C72" s="594"/>
      <c r="D72" s="267">
        <v>152614</v>
      </c>
      <c r="E72" s="268" t="s">
        <v>246</v>
      </c>
      <c r="F72" s="269" t="s">
        <v>247</v>
      </c>
      <c r="G72" s="270"/>
      <c r="H72" s="271">
        <v>1</v>
      </c>
      <c r="I72" s="272">
        <v>162746.10000000003</v>
      </c>
      <c r="J72" s="272">
        <v>5550</v>
      </c>
      <c r="K72" s="272">
        <v>50004</v>
      </c>
      <c r="L72" s="272">
        <f t="shared" ref="L72:L135" si="13">+M72+N72</f>
        <v>720</v>
      </c>
      <c r="M72" s="272">
        <v>720</v>
      </c>
      <c r="N72" s="272">
        <v>0</v>
      </c>
      <c r="O72" s="273">
        <f t="shared" ref="O72:O135" si="14">SUM(I72:L72)</f>
        <v>219020.10000000003</v>
      </c>
    </row>
    <row r="73" spans="1:15" x14ac:dyDescent="0.25">
      <c r="A73" s="590"/>
      <c r="B73" s="592"/>
      <c r="C73" s="594"/>
      <c r="D73" s="226">
        <v>175450</v>
      </c>
      <c r="E73" s="227" t="s">
        <v>248</v>
      </c>
      <c r="F73" s="228" t="s">
        <v>249</v>
      </c>
      <c r="G73" s="229"/>
      <c r="H73" s="230">
        <v>1</v>
      </c>
      <c r="I73" s="231">
        <v>368155.20251609996</v>
      </c>
      <c r="J73" s="231">
        <v>28050</v>
      </c>
      <c r="K73" s="231">
        <v>0</v>
      </c>
      <c r="L73" s="231">
        <f t="shared" si="13"/>
        <v>3820</v>
      </c>
      <c r="M73" s="231">
        <v>3820</v>
      </c>
      <c r="N73" s="231">
        <v>0</v>
      </c>
      <c r="O73" s="232">
        <f t="shared" si="14"/>
        <v>400025.20251609996</v>
      </c>
    </row>
    <row r="74" spans="1:15" x14ac:dyDescent="0.25">
      <c r="A74" s="590"/>
      <c r="B74" s="592"/>
      <c r="C74" s="594"/>
      <c r="D74" s="267">
        <v>178367</v>
      </c>
      <c r="E74" s="268" t="s">
        <v>250</v>
      </c>
      <c r="F74" s="269" t="s">
        <v>251</v>
      </c>
      <c r="G74" s="270"/>
      <c r="H74" s="271">
        <v>0.59999999999999987</v>
      </c>
      <c r="I74" s="272">
        <v>82747.514790000001</v>
      </c>
      <c r="J74" s="272">
        <v>65020.899999999994</v>
      </c>
      <c r="K74" s="272">
        <v>0</v>
      </c>
      <c r="L74" s="272">
        <f t="shared" si="13"/>
        <v>0</v>
      </c>
      <c r="M74" s="272">
        <v>0</v>
      </c>
      <c r="N74" s="272">
        <v>0</v>
      </c>
      <c r="O74" s="273">
        <f t="shared" si="14"/>
        <v>147768.41479000001</v>
      </c>
    </row>
    <row r="75" spans="1:15" x14ac:dyDescent="0.25">
      <c r="A75" s="590"/>
      <c r="B75" s="592"/>
      <c r="C75" s="594"/>
      <c r="D75" s="226">
        <v>178369</v>
      </c>
      <c r="E75" s="227" t="s">
        <v>252</v>
      </c>
      <c r="F75" s="228" t="s">
        <v>251</v>
      </c>
      <c r="G75" s="229"/>
      <c r="H75" s="230">
        <v>0.72499999999999987</v>
      </c>
      <c r="I75" s="231">
        <v>103402.12387500002</v>
      </c>
      <c r="J75" s="231">
        <v>91737.5</v>
      </c>
      <c r="K75" s="231">
        <v>0</v>
      </c>
      <c r="L75" s="231">
        <f t="shared" si="13"/>
        <v>0</v>
      </c>
      <c r="M75" s="231">
        <v>0</v>
      </c>
      <c r="N75" s="231">
        <v>0</v>
      </c>
      <c r="O75" s="232">
        <f t="shared" si="14"/>
        <v>195139.62387500002</v>
      </c>
    </row>
    <row r="76" spans="1:15" x14ac:dyDescent="0.25">
      <c r="A76" s="590"/>
      <c r="B76" s="592"/>
      <c r="C76" s="274" t="str">
        <f>+C71&amp;" Total"</f>
        <v>2.1.2 Global Domains Division (GDD) Strategic Programs Total</v>
      </c>
      <c r="D76" s="275"/>
      <c r="E76" s="276"/>
      <c r="F76" s="277"/>
      <c r="G76" s="278"/>
      <c r="H76" s="279">
        <f>SUM(H71:H75)</f>
        <v>5.0749999999999993</v>
      </c>
      <c r="I76" s="280">
        <f t="shared" ref="I76:N76" si="15">SUM(I71:I75)</f>
        <v>956259.96736860008</v>
      </c>
      <c r="J76" s="280">
        <f t="shared" si="15"/>
        <v>195808.4</v>
      </c>
      <c r="K76" s="280">
        <f t="shared" si="15"/>
        <v>50004</v>
      </c>
      <c r="L76" s="280">
        <f t="shared" si="13"/>
        <v>44380</v>
      </c>
      <c r="M76" s="280">
        <f t="shared" si="15"/>
        <v>44380</v>
      </c>
      <c r="N76" s="280">
        <f t="shared" si="15"/>
        <v>0</v>
      </c>
      <c r="O76" s="281">
        <f t="shared" si="14"/>
        <v>1246452.3673686001</v>
      </c>
    </row>
    <row r="77" spans="1:15" ht="45" x14ac:dyDescent="0.25">
      <c r="A77" s="590"/>
      <c r="B77" s="592"/>
      <c r="C77" s="594" t="s">
        <v>36</v>
      </c>
      <c r="D77" s="267">
        <v>152613</v>
      </c>
      <c r="E77" s="268" t="s">
        <v>253</v>
      </c>
      <c r="F77" s="269" t="s">
        <v>254</v>
      </c>
      <c r="G77" s="270"/>
      <c r="H77" s="271">
        <v>0</v>
      </c>
      <c r="I77" s="272">
        <v>0</v>
      </c>
      <c r="J77" s="272">
        <v>0</v>
      </c>
      <c r="K77" s="272">
        <v>300000</v>
      </c>
      <c r="L77" s="272">
        <f t="shared" si="13"/>
        <v>0</v>
      </c>
      <c r="M77" s="272">
        <v>0</v>
      </c>
      <c r="N77" s="272">
        <v>0</v>
      </c>
      <c r="O77" s="273">
        <f t="shared" si="14"/>
        <v>300000</v>
      </c>
    </row>
    <row r="78" spans="1:15" x14ac:dyDescent="0.25">
      <c r="A78" s="590"/>
      <c r="B78" s="592"/>
      <c r="C78" s="594"/>
      <c r="D78" s="267">
        <v>173700</v>
      </c>
      <c r="E78" s="268" t="s">
        <v>255</v>
      </c>
      <c r="F78" s="269" t="s">
        <v>256</v>
      </c>
      <c r="G78" s="270"/>
      <c r="H78" s="271">
        <v>1.6019333333333337</v>
      </c>
      <c r="I78" s="272">
        <v>455467.50468503276</v>
      </c>
      <c r="J78" s="272">
        <v>98050</v>
      </c>
      <c r="K78" s="272">
        <v>164200</v>
      </c>
      <c r="L78" s="272">
        <f t="shared" si="13"/>
        <v>7500</v>
      </c>
      <c r="M78" s="272">
        <v>7500</v>
      </c>
      <c r="N78" s="272">
        <v>0</v>
      </c>
      <c r="O78" s="273">
        <f t="shared" si="14"/>
        <v>725217.50468503276</v>
      </c>
    </row>
    <row r="79" spans="1:15" ht="75" x14ac:dyDescent="0.25">
      <c r="A79" s="590"/>
      <c r="B79" s="592"/>
      <c r="C79" s="594"/>
      <c r="D79" s="226">
        <v>173701</v>
      </c>
      <c r="E79" s="227" t="s">
        <v>257</v>
      </c>
      <c r="F79" s="228" t="s">
        <v>258</v>
      </c>
      <c r="G79" s="229"/>
      <c r="H79" s="230">
        <v>5.4469333333333321</v>
      </c>
      <c r="I79" s="231">
        <v>798561.20532726101</v>
      </c>
      <c r="J79" s="231">
        <v>61425</v>
      </c>
      <c r="K79" s="231">
        <v>31666.666666666668</v>
      </c>
      <c r="L79" s="231">
        <f t="shared" si="13"/>
        <v>200</v>
      </c>
      <c r="M79" s="231">
        <v>200</v>
      </c>
      <c r="N79" s="231">
        <v>0</v>
      </c>
      <c r="O79" s="232">
        <f t="shared" si="14"/>
        <v>891852.87199392763</v>
      </c>
    </row>
    <row r="80" spans="1:15" ht="45" x14ac:dyDescent="0.25">
      <c r="A80" s="590"/>
      <c r="B80" s="592"/>
      <c r="C80" s="594"/>
      <c r="D80" s="267">
        <v>173702</v>
      </c>
      <c r="E80" s="268" t="s">
        <v>259</v>
      </c>
      <c r="F80" s="269" t="s">
        <v>260</v>
      </c>
      <c r="G80" s="270"/>
      <c r="H80" s="271">
        <v>0.55526666666666669</v>
      </c>
      <c r="I80" s="272">
        <v>159505.83439439224</v>
      </c>
      <c r="J80" s="272">
        <v>0</v>
      </c>
      <c r="K80" s="272">
        <v>35000</v>
      </c>
      <c r="L80" s="272">
        <f t="shared" si="13"/>
        <v>0</v>
      </c>
      <c r="M80" s="272">
        <v>0</v>
      </c>
      <c r="N80" s="272">
        <v>0</v>
      </c>
      <c r="O80" s="273">
        <f t="shared" si="14"/>
        <v>194505.83439439224</v>
      </c>
    </row>
    <row r="81" spans="1:15" x14ac:dyDescent="0.25">
      <c r="A81" s="590"/>
      <c r="B81" s="592"/>
      <c r="C81" s="594"/>
      <c r="D81" s="226">
        <v>173703</v>
      </c>
      <c r="E81" s="227" t="s">
        <v>261</v>
      </c>
      <c r="F81" s="228" t="s">
        <v>262</v>
      </c>
      <c r="G81" s="229"/>
      <c r="H81" s="230">
        <v>0.24999999999999997</v>
      </c>
      <c r="I81" s="231">
        <v>68612.916028170017</v>
      </c>
      <c r="J81" s="231">
        <v>12600</v>
      </c>
      <c r="K81" s="231">
        <v>0</v>
      </c>
      <c r="L81" s="231">
        <f t="shared" si="13"/>
        <v>0</v>
      </c>
      <c r="M81" s="231">
        <v>0</v>
      </c>
      <c r="N81" s="231">
        <v>0</v>
      </c>
      <c r="O81" s="232">
        <f t="shared" si="14"/>
        <v>81212.916028170017</v>
      </c>
    </row>
    <row r="82" spans="1:15" ht="90" x14ac:dyDescent="0.25">
      <c r="A82" s="590"/>
      <c r="B82" s="592"/>
      <c r="C82" s="594"/>
      <c r="D82" s="267">
        <v>173704</v>
      </c>
      <c r="E82" s="268" t="s">
        <v>263</v>
      </c>
      <c r="F82" s="269" t="s">
        <v>264</v>
      </c>
      <c r="G82" s="270"/>
      <c r="H82" s="271">
        <v>3.2183333333333333</v>
      </c>
      <c r="I82" s="272">
        <v>706849.26081928751</v>
      </c>
      <c r="J82" s="272">
        <v>200950</v>
      </c>
      <c r="K82" s="272">
        <v>180000</v>
      </c>
      <c r="L82" s="272">
        <f t="shared" si="13"/>
        <v>273400</v>
      </c>
      <c r="M82" s="272">
        <v>54400</v>
      </c>
      <c r="N82" s="272">
        <v>219000</v>
      </c>
      <c r="O82" s="273">
        <f t="shared" si="14"/>
        <v>1361199.2608192875</v>
      </c>
    </row>
    <row r="83" spans="1:15" ht="45" x14ac:dyDescent="0.25">
      <c r="A83" s="590"/>
      <c r="B83" s="592"/>
      <c r="C83" s="594"/>
      <c r="D83" s="226">
        <v>173705</v>
      </c>
      <c r="E83" s="227" t="s">
        <v>265</v>
      </c>
      <c r="F83" s="228" t="s">
        <v>266</v>
      </c>
      <c r="G83" s="229"/>
      <c r="H83" s="230">
        <v>1.7060999999999999</v>
      </c>
      <c r="I83" s="231">
        <v>337694.13447335968</v>
      </c>
      <c r="J83" s="231">
        <v>0</v>
      </c>
      <c r="K83" s="231">
        <v>215000</v>
      </c>
      <c r="L83" s="231">
        <f t="shared" si="13"/>
        <v>0</v>
      </c>
      <c r="M83" s="231">
        <v>0</v>
      </c>
      <c r="N83" s="231">
        <v>0</v>
      </c>
      <c r="O83" s="232">
        <f t="shared" si="14"/>
        <v>552694.13447335968</v>
      </c>
    </row>
    <row r="84" spans="1:15" ht="45" x14ac:dyDescent="0.25">
      <c r="A84" s="590"/>
      <c r="B84" s="592"/>
      <c r="C84" s="594"/>
      <c r="D84" s="267">
        <v>173706</v>
      </c>
      <c r="E84" s="268" t="s">
        <v>267</v>
      </c>
      <c r="F84" s="269" t="s">
        <v>268</v>
      </c>
      <c r="G84" s="270"/>
      <c r="H84" s="271">
        <v>0.94999999999999973</v>
      </c>
      <c r="I84" s="272">
        <v>186372.30945976501</v>
      </c>
      <c r="J84" s="272">
        <v>19250</v>
      </c>
      <c r="K84" s="272">
        <v>5000</v>
      </c>
      <c r="L84" s="272">
        <f t="shared" si="13"/>
        <v>52390</v>
      </c>
      <c r="M84" s="272">
        <v>52390</v>
      </c>
      <c r="N84" s="272">
        <v>0</v>
      </c>
      <c r="O84" s="273">
        <f t="shared" si="14"/>
        <v>263012.30945976498</v>
      </c>
    </row>
    <row r="85" spans="1:15" ht="75" x14ac:dyDescent="0.25">
      <c r="A85" s="590"/>
      <c r="B85" s="592"/>
      <c r="C85" s="594"/>
      <c r="D85" s="226">
        <v>173902</v>
      </c>
      <c r="E85" s="227" t="s">
        <v>269</v>
      </c>
      <c r="F85" s="228" t="s">
        <v>270</v>
      </c>
      <c r="G85" s="229"/>
      <c r="H85" s="230">
        <v>2.472666666666667</v>
      </c>
      <c r="I85" s="231">
        <v>451156.89834951103</v>
      </c>
      <c r="J85" s="231">
        <v>58750</v>
      </c>
      <c r="K85" s="231">
        <v>6666.666666666667</v>
      </c>
      <c r="L85" s="231">
        <f t="shared" si="13"/>
        <v>0</v>
      </c>
      <c r="M85" s="231">
        <v>0</v>
      </c>
      <c r="N85" s="231">
        <v>0</v>
      </c>
      <c r="O85" s="232">
        <f t="shared" si="14"/>
        <v>516573.56501617772</v>
      </c>
    </row>
    <row r="86" spans="1:15" x14ac:dyDescent="0.25">
      <c r="A86" s="590"/>
      <c r="B86" s="592"/>
      <c r="C86" s="594"/>
      <c r="D86" s="267">
        <v>173903</v>
      </c>
      <c r="E86" s="268" t="s">
        <v>271</v>
      </c>
      <c r="F86" s="269" t="s">
        <v>272</v>
      </c>
      <c r="G86" s="270"/>
      <c r="H86" s="271">
        <v>3.976833333333333</v>
      </c>
      <c r="I86" s="272">
        <v>622697.19964792114</v>
      </c>
      <c r="J86" s="272">
        <v>58875</v>
      </c>
      <c r="K86" s="272">
        <v>71666.666666666672</v>
      </c>
      <c r="L86" s="272">
        <f t="shared" si="13"/>
        <v>0</v>
      </c>
      <c r="M86" s="272">
        <v>0</v>
      </c>
      <c r="N86" s="272">
        <v>0</v>
      </c>
      <c r="O86" s="273">
        <f t="shared" si="14"/>
        <v>753238.86631458777</v>
      </c>
    </row>
    <row r="87" spans="1:15" x14ac:dyDescent="0.25">
      <c r="A87" s="590"/>
      <c r="B87" s="592"/>
      <c r="C87" s="274" t="str">
        <f>+C77&amp;" Total"</f>
        <v>2.1.3 PTI Operations Total</v>
      </c>
      <c r="D87" s="275"/>
      <c r="E87" s="276"/>
      <c r="F87" s="277"/>
      <c r="G87" s="278"/>
      <c r="H87" s="279">
        <f t="shared" ref="H87:N87" si="16">+SUM(H77:H86)</f>
        <v>20.178066666666663</v>
      </c>
      <c r="I87" s="280">
        <f t="shared" si="16"/>
        <v>3786917.2631847006</v>
      </c>
      <c r="J87" s="280">
        <f t="shared" si="16"/>
        <v>509900</v>
      </c>
      <c r="K87" s="280">
        <f t="shared" si="16"/>
        <v>1009200</v>
      </c>
      <c r="L87" s="280">
        <f t="shared" si="13"/>
        <v>333490</v>
      </c>
      <c r="M87" s="280">
        <f t="shared" si="16"/>
        <v>114490</v>
      </c>
      <c r="N87" s="280">
        <f t="shared" si="16"/>
        <v>219000</v>
      </c>
      <c r="O87" s="281">
        <f t="shared" si="14"/>
        <v>5639507.2631847002</v>
      </c>
    </row>
    <row r="88" spans="1:15" ht="60" x14ac:dyDescent="0.25">
      <c r="A88" s="590"/>
      <c r="B88" s="592"/>
      <c r="C88" s="594" t="s">
        <v>37</v>
      </c>
      <c r="D88" s="226">
        <v>173707</v>
      </c>
      <c r="E88" s="227" t="s">
        <v>273</v>
      </c>
      <c r="F88" s="228" t="s">
        <v>274</v>
      </c>
      <c r="G88" s="229"/>
      <c r="H88" s="230">
        <v>0.85443333333333327</v>
      </c>
      <c r="I88" s="231">
        <v>205957.46076103472</v>
      </c>
      <c r="J88" s="231">
        <v>0</v>
      </c>
      <c r="K88" s="231">
        <v>0</v>
      </c>
      <c r="L88" s="231">
        <f t="shared" si="13"/>
        <v>4300</v>
      </c>
      <c r="M88" s="231">
        <v>4300</v>
      </c>
      <c r="N88" s="231">
        <v>0</v>
      </c>
      <c r="O88" s="232">
        <f t="shared" si="14"/>
        <v>210257.46076103472</v>
      </c>
    </row>
    <row r="89" spans="1:15" ht="45" x14ac:dyDescent="0.25">
      <c r="A89" s="590"/>
      <c r="B89" s="592"/>
      <c r="C89" s="594"/>
      <c r="D89" s="267">
        <v>173708</v>
      </c>
      <c r="E89" s="268" t="s">
        <v>275</v>
      </c>
      <c r="F89" s="269" t="s">
        <v>276</v>
      </c>
      <c r="G89" s="270"/>
      <c r="H89" s="271">
        <v>0.62083333333333324</v>
      </c>
      <c r="I89" s="272">
        <v>135365.57331040502</v>
      </c>
      <c r="J89" s="272">
        <v>0</v>
      </c>
      <c r="K89" s="272">
        <v>50000</v>
      </c>
      <c r="L89" s="272">
        <f t="shared" si="13"/>
        <v>0</v>
      </c>
      <c r="M89" s="272">
        <v>0</v>
      </c>
      <c r="N89" s="272">
        <v>0</v>
      </c>
      <c r="O89" s="273">
        <f t="shared" si="14"/>
        <v>185365.57331040502</v>
      </c>
    </row>
    <row r="90" spans="1:15" x14ac:dyDescent="0.25">
      <c r="A90" s="590"/>
      <c r="B90" s="592"/>
      <c r="C90" s="594"/>
      <c r="D90" s="226">
        <v>173709</v>
      </c>
      <c r="E90" s="227" t="s">
        <v>277</v>
      </c>
      <c r="F90" s="228" t="s">
        <v>278</v>
      </c>
      <c r="G90" s="229"/>
      <c r="H90" s="230">
        <v>0.79999999999999993</v>
      </c>
      <c r="I90" s="231">
        <v>167051.15144875503</v>
      </c>
      <c r="J90" s="231">
        <v>0</v>
      </c>
      <c r="K90" s="231">
        <v>0</v>
      </c>
      <c r="L90" s="231">
        <f t="shared" si="13"/>
        <v>0</v>
      </c>
      <c r="M90" s="231">
        <v>0</v>
      </c>
      <c r="N90" s="231">
        <v>0</v>
      </c>
      <c r="O90" s="232">
        <f t="shared" si="14"/>
        <v>167051.15144875503</v>
      </c>
    </row>
    <row r="91" spans="1:15" x14ac:dyDescent="0.25">
      <c r="A91" s="590"/>
      <c r="B91" s="592"/>
      <c r="C91" s="274" t="str">
        <f>+C88&amp;" Total"</f>
        <v>2.1.4 PTI Technical System Enhancements Total</v>
      </c>
      <c r="D91" s="275"/>
      <c r="E91" s="276"/>
      <c r="F91" s="277"/>
      <c r="G91" s="278"/>
      <c r="H91" s="279">
        <f t="shared" ref="H91:N91" si="17">SUM(H88:H90)</f>
        <v>2.2752666666666665</v>
      </c>
      <c r="I91" s="280">
        <f t="shared" si="17"/>
        <v>508374.18552019482</v>
      </c>
      <c r="J91" s="280">
        <f t="shared" si="17"/>
        <v>0</v>
      </c>
      <c r="K91" s="280">
        <f t="shared" si="17"/>
        <v>50000</v>
      </c>
      <c r="L91" s="280">
        <f t="shared" si="13"/>
        <v>4300</v>
      </c>
      <c r="M91" s="280">
        <f t="shared" si="17"/>
        <v>4300</v>
      </c>
      <c r="N91" s="280">
        <f t="shared" si="17"/>
        <v>0</v>
      </c>
      <c r="O91" s="281">
        <f t="shared" si="14"/>
        <v>562674.18552019482</v>
      </c>
    </row>
    <row r="92" spans="1:15" x14ac:dyDescent="0.25">
      <c r="A92" s="590"/>
      <c r="B92" s="592"/>
      <c r="C92" s="594" t="s">
        <v>38</v>
      </c>
      <c r="D92" s="267">
        <v>159461</v>
      </c>
      <c r="E92" s="268" t="s">
        <v>279</v>
      </c>
      <c r="F92" s="269" t="s">
        <v>280</v>
      </c>
      <c r="G92" s="270"/>
      <c r="H92" s="271">
        <v>0.39999999999999997</v>
      </c>
      <c r="I92" s="272">
        <v>110798.30057352001</v>
      </c>
      <c r="J92" s="272">
        <v>0</v>
      </c>
      <c r="K92" s="272">
        <v>0</v>
      </c>
      <c r="L92" s="272">
        <f t="shared" si="13"/>
        <v>0</v>
      </c>
      <c r="M92" s="272">
        <v>0</v>
      </c>
      <c r="N92" s="272">
        <v>0</v>
      </c>
      <c r="O92" s="273">
        <f t="shared" si="14"/>
        <v>110798.30057352001</v>
      </c>
    </row>
    <row r="93" spans="1:15" x14ac:dyDescent="0.25">
      <c r="A93" s="590"/>
      <c r="B93" s="592"/>
      <c r="C93" s="594"/>
      <c r="D93" s="226">
        <v>175446</v>
      </c>
      <c r="E93" s="227" t="s">
        <v>281</v>
      </c>
      <c r="F93" s="228" t="s">
        <v>282</v>
      </c>
      <c r="G93" s="229"/>
      <c r="H93" s="230">
        <v>2</v>
      </c>
      <c r="I93" s="231">
        <v>1039788.8293314001</v>
      </c>
      <c r="J93" s="231">
        <v>84361.85500000001</v>
      </c>
      <c r="K93" s="231">
        <v>30000</v>
      </c>
      <c r="L93" s="231">
        <f t="shared" si="13"/>
        <v>20845</v>
      </c>
      <c r="M93" s="231">
        <v>20845</v>
      </c>
      <c r="N93" s="231">
        <v>0</v>
      </c>
      <c r="O93" s="232">
        <f t="shared" si="14"/>
        <v>1174995.6843314001</v>
      </c>
    </row>
    <row r="94" spans="1:15" x14ac:dyDescent="0.25">
      <c r="A94" s="590"/>
      <c r="B94" s="592"/>
      <c r="C94" s="594"/>
      <c r="D94" s="267">
        <v>175447</v>
      </c>
      <c r="E94" s="268" t="s">
        <v>283</v>
      </c>
      <c r="F94" s="269" t="s">
        <v>284</v>
      </c>
      <c r="G94" s="270"/>
      <c r="H94" s="271">
        <v>8.2300000000000022</v>
      </c>
      <c r="I94" s="272">
        <v>1175543.4371182031</v>
      </c>
      <c r="J94" s="272">
        <v>11867.6875</v>
      </c>
      <c r="K94" s="272">
        <v>143500</v>
      </c>
      <c r="L94" s="272">
        <f t="shared" si="13"/>
        <v>0</v>
      </c>
      <c r="M94" s="272">
        <v>0</v>
      </c>
      <c r="N94" s="272">
        <v>0</v>
      </c>
      <c r="O94" s="273">
        <f t="shared" si="14"/>
        <v>1330911.1246182031</v>
      </c>
    </row>
    <row r="95" spans="1:15" x14ac:dyDescent="0.25">
      <c r="A95" s="590"/>
      <c r="B95" s="592"/>
      <c r="C95" s="594"/>
      <c r="D95" s="226">
        <v>175448</v>
      </c>
      <c r="E95" s="227" t="s">
        <v>285</v>
      </c>
      <c r="F95" s="228" t="s">
        <v>286</v>
      </c>
      <c r="G95" s="229"/>
      <c r="H95" s="230">
        <v>15.5</v>
      </c>
      <c r="I95" s="231">
        <v>1506601.875104612</v>
      </c>
      <c r="J95" s="231">
        <v>36200</v>
      </c>
      <c r="K95" s="231">
        <v>8400</v>
      </c>
      <c r="L95" s="231">
        <f t="shared" si="13"/>
        <v>94800</v>
      </c>
      <c r="M95" s="231">
        <v>94800</v>
      </c>
      <c r="N95" s="231">
        <v>0</v>
      </c>
      <c r="O95" s="232">
        <f t="shared" si="14"/>
        <v>1646001.875104612</v>
      </c>
    </row>
    <row r="96" spans="1:15" ht="30" x14ac:dyDescent="0.25">
      <c r="A96" s="590"/>
      <c r="B96" s="592"/>
      <c r="C96" s="594"/>
      <c r="D96" s="267">
        <v>175451</v>
      </c>
      <c r="E96" s="268" t="s">
        <v>287</v>
      </c>
      <c r="F96" s="269" t="s">
        <v>288</v>
      </c>
      <c r="G96" s="270"/>
      <c r="H96" s="271">
        <v>2.78</v>
      </c>
      <c r="I96" s="272">
        <v>456599.13671430002</v>
      </c>
      <c r="J96" s="272">
        <v>10326.875</v>
      </c>
      <c r="K96" s="272">
        <v>0</v>
      </c>
      <c r="L96" s="272">
        <f t="shared" si="13"/>
        <v>82590.000000000015</v>
      </c>
      <c r="M96" s="272">
        <v>82590.000000000015</v>
      </c>
      <c r="N96" s="272">
        <v>0</v>
      </c>
      <c r="O96" s="273">
        <f t="shared" si="14"/>
        <v>549516.01171430002</v>
      </c>
    </row>
    <row r="97" spans="1:15" ht="195" x14ac:dyDescent="0.25">
      <c r="A97" s="590"/>
      <c r="B97" s="592"/>
      <c r="C97" s="594"/>
      <c r="D97" s="226">
        <v>175452</v>
      </c>
      <c r="E97" s="227" t="s">
        <v>289</v>
      </c>
      <c r="F97" s="228" t="s">
        <v>290</v>
      </c>
      <c r="G97" s="229"/>
      <c r="H97" s="230">
        <v>2.79</v>
      </c>
      <c r="I97" s="231">
        <v>457486.84271430003</v>
      </c>
      <c r="J97" s="231">
        <v>12750</v>
      </c>
      <c r="K97" s="231">
        <v>0</v>
      </c>
      <c r="L97" s="231">
        <f t="shared" si="13"/>
        <v>0</v>
      </c>
      <c r="M97" s="231">
        <v>0</v>
      </c>
      <c r="N97" s="231">
        <v>0</v>
      </c>
      <c r="O97" s="232">
        <f t="shared" si="14"/>
        <v>470236.84271430003</v>
      </c>
    </row>
    <row r="98" spans="1:15" x14ac:dyDescent="0.25">
      <c r="A98" s="590"/>
      <c r="B98" s="592"/>
      <c r="C98" s="594"/>
      <c r="D98" s="267">
        <v>176305</v>
      </c>
      <c r="E98" s="268" t="s">
        <v>291</v>
      </c>
      <c r="F98" s="269" t="s">
        <v>292</v>
      </c>
      <c r="G98" s="270"/>
      <c r="H98" s="271">
        <v>4.2500000000000009</v>
      </c>
      <c r="I98" s="272">
        <v>528369.94296530413</v>
      </c>
      <c r="J98" s="272">
        <v>3750</v>
      </c>
      <c r="K98" s="272">
        <v>997000</v>
      </c>
      <c r="L98" s="272">
        <f t="shared" si="13"/>
        <v>0</v>
      </c>
      <c r="M98" s="272">
        <v>0</v>
      </c>
      <c r="N98" s="272">
        <v>0</v>
      </c>
      <c r="O98" s="273">
        <f t="shared" si="14"/>
        <v>1529119.942965304</v>
      </c>
    </row>
    <row r="99" spans="1:15" ht="30" x14ac:dyDescent="0.25">
      <c r="A99" s="590"/>
      <c r="B99" s="592"/>
      <c r="C99" s="594"/>
      <c r="D99" s="226">
        <v>176306</v>
      </c>
      <c r="E99" s="227" t="s">
        <v>293</v>
      </c>
      <c r="F99" s="228" t="s">
        <v>294</v>
      </c>
      <c r="G99" s="229"/>
      <c r="H99" s="230">
        <v>1.5000000000000002</v>
      </c>
      <c r="I99" s="231">
        <v>224562.32388528</v>
      </c>
      <c r="J99" s="231">
        <v>0</v>
      </c>
      <c r="K99" s="231">
        <v>52468.75</v>
      </c>
      <c r="L99" s="231">
        <f t="shared" si="13"/>
        <v>0</v>
      </c>
      <c r="M99" s="231">
        <v>0</v>
      </c>
      <c r="N99" s="231">
        <v>0</v>
      </c>
      <c r="O99" s="232">
        <f t="shared" si="14"/>
        <v>277031.07388528</v>
      </c>
    </row>
    <row r="100" spans="1:15" ht="30" x14ac:dyDescent="0.25">
      <c r="A100" s="590"/>
      <c r="B100" s="592"/>
      <c r="C100" s="594"/>
      <c r="D100" s="267">
        <v>176752</v>
      </c>
      <c r="E100" s="268" t="s">
        <v>295</v>
      </c>
      <c r="F100" s="269" t="s">
        <v>296</v>
      </c>
      <c r="G100" s="270"/>
      <c r="H100" s="271">
        <v>1.3</v>
      </c>
      <c r="I100" s="272">
        <v>177122.02608364087</v>
      </c>
      <c r="J100" s="272">
        <v>0</v>
      </c>
      <c r="K100" s="272">
        <v>0</v>
      </c>
      <c r="L100" s="272">
        <f t="shared" si="13"/>
        <v>58476</v>
      </c>
      <c r="M100" s="272">
        <v>58476</v>
      </c>
      <c r="N100" s="272">
        <v>0</v>
      </c>
      <c r="O100" s="273">
        <f t="shared" si="14"/>
        <v>235598.02608364087</v>
      </c>
    </row>
    <row r="101" spans="1:15" ht="30" x14ac:dyDescent="0.25">
      <c r="A101" s="590"/>
      <c r="B101" s="592"/>
      <c r="C101" s="594"/>
      <c r="D101" s="226">
        <v>176953</v>
      </c>
      <c r="E101" s="227" t="s">
        <v>297</v>
      </c>
      <c r="F101" s="228" t="s">
        <v>298</v>
      </c>
      <c r="G101" s="229"/>
      <c r="H101" s="230">
        <v>0.19999999999999998</v>
      </c>
      <c r="I101" s="231">
        <v>51095.605372140009</v>
      </c>
      <c r="J101" s="231">
        <v>0</v>
      </c>
      <c r="K101" s="231">
        <v>340000</v>
      </c>
      <c r="L101" s="231">
        <f t="shared" si="13"/>
        <v>0</v>
      </c>
      <c r="M101" s="231">
        <v>0</v>
      </c>
      <c r="N101" s="231">
        <v>0</v>
      </c>
      <c r="O101" s="232">
        <f t="shared" si="14"/>
        <v>391095.60537214001</v>
      </c>
    </row>
    <row r="102" spans="1:15" ht="30" x14ac:dyDescent="0.25">
      <c r="A102" s="590"/>
      <c r="B102" s="592"/>
      <c r="C102" s="594"/>
      <c r="D102" s="267">
        <v>176954</v>
      </c>
      <c r="E102" s="268" t="s">
        <v>299</v>
      </c>
      <c r="F102" s="269" t="s">
        <v>300</v>
      </c>
      <c r="G102" s="270"/>
      <c r="H102" s="271">
        <v>0.3</v>
      </c>
      <c r="I102" s="272">
        <v>71126.062126140008</v>
      </c>
      <c r="J102" s="272">
        <v>0</v>
      </c>
      <c r="K102" s="272">
        <v>730000</v>
      </c>
      <c r="L102" s="272">
        <f t="shared" si="13"/>
        <v>0</v>
      </c>
      <c r="M102" s="272">
        <v>0</v>
      </c>
      <c r="N102" s="272">
        <v>0</v>
      </c>
      <c r="O102" s="273">
        <f t="shared" si="14"/>
        <v>801126.06212613999</v>
      </c>
    </row>
    <row r="103" spans="1:15" x14ac:dyDescent="0.25">
      <c r="A103" s="590"/>
      <c r="B103" s="592"/>
      <c r="C103" s="274" t="str">
        <f>+C92&amp;" Total"</f>
        <v>2.1.5 Global Domains Division (GDD) Operations Total</v>
      </c>
      <c r="D103" s="275"/>
      <c r="E103" s="276"/>
      <c r="F103" s="277"/>
      <c r="G103" s="278"/>
      <c r="H103" s="279">
        <f>+SUM(H92:H102)</f>
        <v>39.25</v>
      </c>
      <c r="I103" s="280">
        <f t="shared" ref="I103:N103" si="18">+SUM(I92:I102)</f>
        <v>5799094.3819888411</v>
      </c>
      <c r="J103" s="280">
        <f t="shared" si="18"/>
        <v>159256.41750000001</v>
      </c>
      <c r="K103" s="280">
        <f t="shared" si="18"/>
        <v>2301368.75</v>
      </c>
      <c r="L103" s="280">
        <f t="shared" si="13"/>
        <v>256711</v>
      </c>
      <c r="M103" s="280">
        <f t="shared" si="18"/>
        <v>256711</v>
      </c>
      <c r="N103" s="280">
        <f t="shared" si="18"/>
        <v>0</v>
      </c>
      <c r="O103" s="281">
        <f t="shared" si="14"/>
        <v>8516430.5494888425</v>
      </c>
    </row>
    <row r="104" spans="1:15" ht="15.75" thickBot="1" x14ac:dyDescent="0.3">
      <c r="A104" s="590"/>
      <c r="B104" s="282" t="str">
        <f>+B67&amp;" Total"</f>
        <v>2.1 Foster and coordinate a healthy, secure, stable, and resilient identifier ecosystem Total</v>
      </c>
      <c r="C104" s="283"/>
      <c r="D104" s="284"/>
      <c r="E104" s="285"/>
      <c r="F104" s="286"/>
      <c r="G104" s="287"/>
      <c r="H104" s="288">
        <f t="shared" ref="H104:N104" si="19">H103+H91+H87+H76+H70</f>
        <v>68.153333333333336</v>
      </c>
      <c r="I104" s="289">
        <f t="shared" si="19"/>
        <v>11269339.360759838</v>
      </c>
      <c r="J104" s="289">
        <f t="shared" si="19"/>
        <v>866277.3175</v>
      </c>
      <c r="K104" s="289">
        <f t="shared" si="19"/>
        <v>3781572.75</v>
      </c>
      <c r="L104" s="289">
        <f t="shared" si="13"/>
        <v>640321</v>
      </c>
      <c r="M104" s="289">
        <f t="shared" si="19"/>
        <v>421321</v>
      </c>
      <c r="N104" s="289">
        <f t="shared" si="19"/>
        <v>219000</v>
      </c>
      <c r="O104" s="290">
        <f t="shared" si="14"/>
        <v>16557510.428259838</v>
      </c>
    </row>
    <row r="105" spans="1:15" ht="30" x14ac:dyDescent="0.25">
      <c r="A105" s="590"/>
      <c r="B105" s="591" t="s">
        <v>40</v>
      </c>
      <c r="C105" s="594" t="s">
        <v>41</v>
      </c>
      <c r="D105" s="185">
        <v>32000</v>
      </c>
      <c r="E105" s="200" t="s">
        <v>301</v>
      </c>
      <c r="F105" s="201" t="s">
        <v>302</v>
      </c>
      <c r="G105" s="202"/>
      <c r="H105" s="203">
        <v>0.6</v>
      </c>
      <c r="I105" s="204">
        <v>175026.1034629879</v>
      </c>
      <c r="J105" s="204">
        <v>7725</v>
      </c>
      <c r="K105" s="204">
        <v>49999.999999999993</v>
      </c>
      <c r="L105" s="204">
        <f t="shared" si="13"/>
        <v>0</v>
      </c>
      <c r="M105" s="204">
        <v>0</v>
      </c>
      <c r="N105" s="204">
        <v>0</v>
      </c>
      <c r="O105" s="205">
        <f t="shared" si="14"/>
        <v>232751.1034629879</v>
      </c>
    </row>
    <row r="106" spans="1:15" ht="45" x14ac:dyDescent="0.25">
      <c r="A106" s="590"/>
      <c r="B106" s="592"/>
      <c r="C106" s="594"/>
      <c r="D106" s="267">
        <v>32006</v>
      </c>
      <c r="E106" s="268" t="s">
        <v>303</v>
      </c>
      <c r="F106" s="269" t="s">
        <v>304</v>
      </c>
      <c r="G106" s="270"/>
      <c r="H106" s="271">
        <v>0.59999999999999987</v>
      </c>
      <c r="I106" s="272">
        <v>191271.93132599996</v>
      </c>
      <c r="J106" s="272">
        <v>0</v>
      </c>
      <c r="K106" s="272">
        <v>0</v>
      </c>
      <c r="L106" s="272">
        <f t="shared" si="13"/>
        <v>0</v>
      </c>
      <c r="M106" s="272">
        <v>0</v>
      </c>
      <c r="N106" s="272">
        <v>0</v>
      </c>
      <c r="O106" s="273">
        <f t="shared" si="14"/>
        <v>191271.93132599996</v>
      </c>
    </row>
    <row r="107" spans="1:15" ht="30" x14ac:dyDescent="0.25">
      <c r="A107" s="590"/>
      <c r="B107" s="592"/>
      <c r="C107" s="594"/>
      <c r="D107" s="185">
        <v>32007</v>
      </c>
      <c r="E107" s="200" t="s">
        <v>305</v>
      </c>
      <c r="F107" s="201" t="s">
        <v>306</v>
      </c>
      <c r="G107" s="202"/>
      <c r="H107" s="203">
        <v>0.6</v>
      </c>
      <c r="I107" s="204">
        <v>174055.0153261697</v>
      </c>
      <c r="J107" s="204">
        <v>0</v>
      </c>
      <c r="K107" s="204">
        <v>0</v>
      </c>
      <c r="L107" s="204">
        <f t="shared" si="13"/>
        <v>90000</v>
      </c>
      <c r="M107" s="204">
        <v>0</v>
      </c>
      <c r="N107" s="204">
        <v>90000</v>
      </c>
      <c r="O107" s="205">
        <f t="shared" si="14"/>
        <v>264055.01532616967</v>
      </c>
    </row>
    <row r="108" spans="1:15" ht="45" x14ac:dyDescent="0.25">
      <c r="A108" s="590"/>
      <c r="B108" s="592"/>
      <c r="C108" s="594"/>
      <c r="D108" s="267">
        <v>175454</v>
      </c>
      <c r="E108" s="268" t="s">
        <v>307</v>
      </c>
      <c r="F108" s="269" t="s">
        <v>308</v>
      </c>
      <c r="G108" s="270"/>
      <c r="H108" s="271">
        <v>1.7333333333333332</v>
      </c>
      <c r="I108" s="272">
        <v>519385.82595810003</v>
      </c>
      <c r="J108" s="272">
        <v>165819.39749999999</v>
      </c>
      <c r="K108" s="272">
        <v>0</v>
      </c>
      <c r="L108" s="272">
        <f t="shared" si="13"/>
        <v>14320</v>
      </c>
      <c r="M108" s="272">
        <v>14320</v>
      </c>
      <c r="N108" s="272">
        <v>0</v>
      </c>
      <c r="O108" s="273">
        <f t="shared" si="14"/>
        <v>699525.22345809999</v>
      </c>
    </row>
    <row r="109" spans="1:15" ht="30" x14ac:dyDescent="0.25">
      <c r="A109" s="590"/>
      <c r="B109" s="592"/>
      <c r="C109" s="594"/>
      <c r="D109" s="185">
        <v>178905</v>
      </c>
      <c r="E109" s="200" t="s">
        <v>309</v>
      </c>
      <c r="F109" s="201" t="s">
        <v>310</v>
      </c>
      <c r="G109" s="202"/>
      <c r="H109" s="203">
        <v>1.5333333333333332</v>
      </c>
      <c r="I109" s="204">
        <v>478286.22412739997</v>
      </c>
      <c r="J109" s="204">
        <v>0</v>
      </c>
      <c r="K109" s="204">
        <v>150000</v>
      </c>
      <c r="L109" s="204">
        <f t="shared" si="13"/>
        <v>0</v>
      </c>
      <c r="M109" s="204">
        <v>0</v>
      </c>
      <c r="N109" s="204">
        <v>0</v>
      </c>
      <c r="O109" s="205">
        <f t="shared" si="14"/>
        <v>628286.22412739997</v>
      </c>
    </row>
    <row r="110" spans="1:15" ht="60" x14ac:dyDescent="0.25">
      <c r="A110" s="590"/>
      <c r="B110" s="592"/>
      <c r="C110" s="291"/>
      <c r="D110" s="267">
        <v>178906</v>
      </c>
      <c r="E110" s="268" t="s">
        <v>311</v>
      </c>
      <c r="F110" s="269" t="s">
        <v>312</v>
      </c>
      <c r="G110" s="270"/>
      <c r="H110" s="271">
        <v>1.6733333333333331</v>
      </c>
      <c r="I110" s="272">
        <v>507055.94540889002</v>
      </c>
      <c r="J110" s="272">
        <v>0</v>
      </c>
      <c r="K110" s="272">
        <v>99999.96</v>
      </c>
      <c r="L110" s="272">
        <f t="shared" si="13"/>
        <v>230000</v>
      </c>
      <c r="M110" s="272">
        <v>230000</v>
      </c>
      <c r="N110" s="272">
        <v>0</v>
      </c>
      <c r="O110" s="273">
        <f t="shared" si="14"/>
        <v>837055.90540888999</v>
      </c>
    </row>
    <row r="111" spans="1:15" x14ac:dyDescent="0.25">
      <c r="A111" s="590"/>
      <c r="B111" s="592"/>
      <c r="C111" s="274" t="str">
        <f>+C105&amp;" Total"</f>
        <v>2.2.1 Security, Stability and Resiliency of Internet Identifiers Total</v>
      </c>
      <c r="D111" s="275"/>
      <c r="E111" s="276"/>
      <c r="F111" s="277"/>
      <c r="G111" s="278"/>
      <c r="H111" s="279">
        <f>+SUM(H105:H110)</f>
        <v>6.7399999999999993</v>
      </c>
      <c r="I111" s="280">
        <f t="shared" ref="I111:N111" si="20">+SUM(I105:I110)</f>
        <v>2045081.0456095475</v>
      </c>
      <c r="J111" s="280">
        <f t="shared" si="20"/>
        <v>173544.39749999999</v>
      </c>
      <c r="K111" s="280">
        <f t="shared" si="20"/>
        <v>299999.96000000002</v>
      </c>
      <c r="L111" s="280">
        <f t="shared" si="13"/>
        <v>334320</v>
      </c>
      <c r="M111" s="280">
        <f t="shared" si="20"/>
        <v>244320</v>
      </c>
      <c r="N111" s="280">
        <f t="shared" si="20"/>
        <v>90000</v>
      </c>
      <c r="O111" s="281">
        <f t="shared" si="14"/>
        <v>2852945.4031095477</v>
      </c>
    </row>
    <row r="112" spans="1:15" ht="30" x14ac:dyDescent="0.25">
      <c r="A112" s="590"/>
      <c r="B112" s="592"/>
      <c r="C112" s="594" t="s">
        <v>42</v>
      </c>
      <c r="D112" s="185">
        <v>157600</v>
      </c>
      <c r="E112" s="200" t="s">
        <v>313</v>
      </c>
      <c r="F112" s="201" t="s">
        <v>314</v>
      </c>
      <c r="G112" s="202"/>
      <c r="H112" s="203">
        <v>0.79999999999999993</v>
      </c>
      <c r="I112" s="204">
        <v>269132.379327</v>
      </c>
      <c r="J112" s="204">
        <v>98654.58</v>
      </c>
      <c r="K112" s="204">
        <v>100000</v>
      </c>
      <c r="L112" s="204">
        <f t="shared" si="13"/>
        <v>0</v>
      </c>
      <c r="M112" s="204">
        <v>0</v>
      </c>
      <c r="N112" s="204">
        <v>0</v>
      </c>
      <c r="O112" s="205">
        <f t="shared" si="14"/>
        <v>467786.95932700002</v>
      </c>
    </row>
    <row r="113" spans="1:15" ht="30" x14ac:dyDescent="0.25">
      <c r="A113" s="590"/>
      <c r="B113" s="592"/>
      <c r="C113" s="594"/>
      <c r="D113" s="267">
        <v>160556</v>
      </c>
      <c r="E113" s="268" t="s">
        <v>315</v>
      </c>
      <c r="F113" s="269" t="s">
        <v>316</v>
      </c>
      <c r="G113" s="270"/>
      <c r="H113" s="271">
        <v>0.29999999999999993</v>
      </c>
      <c r="I113" s="272">
        <v>117330.12506250001</v>
      </c>
      <c r="J113" s="272">
        <v>0</v>
      </c>
      <c r="K113" s="272">
        <v>0</v>
      </c>
      <c r="L113" s="272">
        <f t="shared" si="13"/>
        <v>200000</v>
      </c>
      <c r="M113" s="272">
        <v>200000</v>
      </c>
      <c r="N113" s="272">
        <v>0</v>
      </c>
      <c r="O113" s="273">
        <f t="shared" si="14"/>
        <v>317330.12506250001</v>
      </c>
    </row>
    <row r="114" spans="1:15" x14ac:dyDescent="0.25">
      <c r="A114" s="590"/>
      <c r="B114" s="592"/>
      <c r="C114" s="594"/>
      <c r="D114" s="185">
        <v>175455</v>
      </c>
      <c r="E114" s="200" t="s">
        <v>317</v>
      </c>
      <c r="F114" s="201" t="s">
        <v>318</v>
      </c>
      <c r="G114" s="202"/>
      <c r="H114" s="203">
        <v>3.1000000000000005</v>
      </c>
      <c r="I114" s="204">
        <v>712779.46829486697</v>
      </c>
      <c r="J114" s="204">
        <v>186109.125</v>
      </c>
      <c r="K114" s="204">
        <v>100000</v>
      </c>
      <c r="L114" s="204">
        <f t="shared" si="13"/>
        <v>406400</v>
      </c>
      <c r="M114" s="204">
        <v>396400</v>
      </c>
      <c r="N114" s="204">
        <v>10000</v>
      </c>
      <c r="O114" s="205">
        <f t="shared" si="14"/>
        <v>1405288.5932948668</v>
      </c>
    </row>
    <row r="115" spans="1:15" ht="60" x14ac:dyDescent="0.25">
      <c r="A115" s="590"/>
      <c r="B115" s="592"/>
      <c r="C115" s="594"/>
      <c r="D115" s="267">
        <v>175456</v>
      </c>
      <c r="E115" s="268" t="s">
        <v>319</v>
      </c>
      <c r="F115" s="269" t="s">
        <v>320</v>
      </c>
      <c r="G115" s="270"/>
      <c r="H115" s="271">
        <v>2.4</v>
      </c>
      <c r="I115" s="272">
        <v>741739.39340255992</v>
      </c>
      <c r="J115" s="272">
        <v>35775</v>
      </c>
      <c r="K115" s="272">
        <v>0</v>
      </c>
      <c r="L115" s="272">
        <f t="shared" si="13"/>
        <v>0</v>
      </c>
      <c r="M115" s="272">
        <v>0</v>
      </c>
      <c r="N115" s="272">
        <v>0</v>
      </c>
      <c r="O115" s="273">
        <f t="shared" si="14"/>
        <v>777514.39340255992</v>
      </c>
    </row>
    <row r="116" spans="1:15" x14ac:dyDescent="0.25">
      <c r="A116" s="590"/>
      <c r="B116" s="592"/>
      <c r="C116" s="594"/>
      <c r="D116" s="185">
        <v>178904</v>
      </c>
      <c r="E116" s="200" t="s">
        <v>321</v>
      </c>
      <c r="F116" s="201" t="s">
        <v>322</v>
      </c>
      <c r="G116" s="202"/>
      <c r="H116" s="203">
        <v>2.1999999999999997</v>
      </c>
      <c r="I116" s="204">
        <v>461298.24524020351</v>
      </c>
      <c r="J116" s="204">
        <v>160000</v>
      </c>
      <c r="K116" s="204">
        <v>75000</v>
      </c>
      <c r="L116" s="204">
        <f t="shared" si="13"/>
        <v>0</v>
      </c>
      <c r="M116" s="204">
        <v>0</v>
      </c>
      <c r="N116" s="204">
        <v>0</v>
      </c>
      <c r="O116" s="205">
        <f t="shared" si="14"/>
        <v>696298.24524020357</v>
      </c>
    </row>
    <row r="117" spans="1:15" ht="30" x14ac:dyDescent="0.25">
      <c r="A117" s="590"/>
      <c r="B117" s="592"/>
      <c r="C117" s="594"/>
      <c r="D117" s="267">
        <v>178908</v>
      </c>
      <c r="E117" s="268" t="s">
        <v>323</v>
      </c>
      <c r="F117" s="269" t="s">
        <v>324</v>
      </c>
      <c r="G117" s="270"/>
      <c r="H117" s="271">
        <v>0.29999999999999993</v>
      </c>
      <c r="I117" s="272">
        <v>85359.76136920182</v>
      </c>
      <c r="J117" s="272">
        <v>20000</v>
      </c>
      <c r="K117" s="272">
        <v>199999.99999999997</v>
      </c>
      <c r="L117" s="272">
        <f t="shared" si="13"/>
        <v>6000</v>
      </c>
      <c r="M117" s="272">
        <v>6000</v>
      </c>
      <c r="N117" s="272">
        <v>0</v>
      </c>
      <c r="O117" s="273">
        <f t="shared" si="14"/>
        <v>311359.76136920182</v>
      </c>
    </row>
    <row r="118" spans="1:15" x14ac:dyDescent="0.25">
      <c r="A118" s="590"/>
      <c r="B118" s="592"/>
      <c r="C118" s="274" t="str">
        <f>+C112&amp;" Total"</f>
        <v>2.2.2 Identifier Evolution Total</v>
      </c>
      <c r="D118" s="275"/>
      <c r="E118" s="276"/>
      <c r="F118" s="277"/>
      <c r="G118" s="278"/>
      <c r="H118" s="279">
        <f>+SUM(H112:H117)</f>
        <v>9.1</v>
      </c>
      <c r="I118" s="280">
        <f t="shared" ref="I118:N118" si="21">+SUM(I112:I117)</f>
        <v>2387639.3726963322</v>
      </c>
      <c r="J118" s="280">
        <f t="shared" si="21"/>
        <v>500538.70500000002</v>
      </c>
      <c r="K118" s="280">
        <f t="shared" si="21"/>
        <v>475000</v>
      </c>
      <c r="L118" s="280">
        <f t="shared" si="13"/>
        <v>612400</v>
      </c>
      <c r="M118" s="280">
        <f t="shared" si="21"/>
        <v>602400</v>
      </c>
      <c r="N118" s="280">
        <f t="shared" si="21"/>
        <v>10000</v>
      </c>
      <c r="O118" s="281">
        <f t="shared" si="14"/>
        <v>3975578.0776963322</v>
      </c>
    </row>
    <row r="119" spans="1:15" ht="15.75" thickBot="1" x14ac:dyDescent="0.3">
      <c r="A119" s="590"/>
      <c r="B119" s="282" t="str">
        <f>+B105&amp;" Total"</f>
        <v>2.2 Proactively plan for changes in the use of unique identifiers and develop technology roadmaps to help guide ICANN activities Total</v>
      </c>
      <c r="C119" s="283"/>
      <c r="D119" s="292"/>
      <c r="E119" s="283"/>
      <c r="F119" s="293"/>
      <c r="G119" s="294"/>
      <c r="H119" s="288">
        <f>+H111+H118</f>
        <v>15.84</v>
      </c>
      <c r="I119" s="289">
        <f t="shared" ref="I119:N119" si="22">+I111+I118</f>
        <v>4432720.4183058795</v>
      </c>
      <c r="J119" s="289">
        <f t="shared" si="22"/>
        <v>674083.10250000004</v>
      </c>
      <c r="K119" s="289">
        <f t="shared" si="22"/>
        <v>774999.96</v>
      </c>
      <c r="L119" s="289">
        <f t="shared" si="13"/>
        <v>946720</v>
      </c>
      <c r="M119" s="289">
        <f t="shared" si="22"/>
        <v>846720</v>
      </c>
      <c r="N119" s="289">
        <f t="shared" si="22"/>
        <v>100000</v>
      </c>
      <c r="O119" s="290">
        <f t="shared" si="14"/>
        <v>6828523.4808058795</v>
      </c>
    </row>
    <row r="120" spans="1:15" ht="60" x14ac:dyDescent="0.25">
      <c r="A120" s="590"/>
      <c r="B120" s="591" t="s">
        <v>45</v>
      </c>
      <c r="C120" s="595" t="s">
        <v>46</v>
      </c>
      <c r="D120" s="226">
        <v>152602</v>
      </c>
      <c r="E120" s="227" t="s">
        <v>325</v>
      </c>
      <c r="F120" s="228" t="s">
        <v>150</v>
      </c>
      <c r="G120" s="229"/>
      <c r="H120" s="230">
        <v>0</v>
      </c>
      <c r="I120" s="231">
        <v>0</v>
      </c>
      <c r="J120" s="231">
        <v>0</v>
      </c>
      <c r="K120" s="231">
        <v>18000</v>
      </c>
      <c r="L120" s="231">
        <f t="shared" si="13"/>
        <v>0</v>
      </c>
      <c r="M120" s="231">
        <v>0</v>
      </c>
      <c r="N120" s="231">
        <v>0</v>
      </c>
      <c r="O120" s="232">
        <f t="shared" si="14"/>
        <v>18000</v>
      </c>
    </row>
    <row r="121" spans="1:15" ht="30" x14ac:dyDescent="0.25">
      <c r="A121" s="590"/>
      <c r="B121" s="592"/>
      <c r="C121" s="596"/>
      <c r="D121" s="267">
        <v>152603</v>
      </c>
      <c r="E121" s="268" t="s">
        <v>326</v>
      </c>
      <c r="F121" s="269" t="s">
        <v>327</v>
      </c>
      <c r="G121" s="270"/>
      <c r="H121" s="271">
        <v>0.98333333333333339</v>
      </c>
      <c r="I121" s="272">
        <v>265883.92537318508</v>
      </c>
      <c r="J121" s="272">
        <v>0</v>
      </c>
      <c r="K121" s="272">
        <v>150000</v>
      </c>
      <c r="L121" s="272">
        <f t="shared" si="13"/>
        <v>0</v>
      </c>
      <c r="M121" s="272">
        <v>0</v>
      </c>
      <c r="N121" s="272">
        <v>0</v>
      </c>
      <c r="O121" s="273">
        <f t="shared" si="14"/>
        <v>415883.92537318508</v>
      </c>
    </row>
    <row r="122" spans="1:15" ht="30" x14ac:dyDescent="0.25">
      <c r="A122" s="590"/>
      <c r="B122" s="592"/>
      <c r="C122" s="596"/>
      <c r="D122" s="226">
        <v>152604</v>
      </c>
      <c r="E122" s="227" t="s">
        <v>328</v>
      </c>
      <c r="F122" s="228" t="s">
        <v>329</v>
      </c>
      <c r="G122" s="229"/>
      <c r="H122" s="230">
        <v>0</v>
      </c>
      <c r="I122" s="231">
        <v>0</v>
      </c>
      <c r="J122" s="231">
        <v>0</v>
      </c>
      <c r="K122" s="231">
        <v>40000</v>
      </c>
      <c r="L122" s="231">
        <f t="shared" si="13"/>
        <v>0</v>
      </c>
      <c r="M122" s="231">
        <v>0</v>
      </c>
      <c r="N122" s="231">
        <v>0</v>
      </c>
      <c r="O122" s="232">
        <f t="shared" si="14"/>
        <v>40000</v>
      </c>
    </row>
    <row r="123" spans="1:15" x14ac:dyDescent="0.25">
      <c r="A123" s="590"/>
      <c r="B123" s="592"/>
      <c r="C123" s="596"/>
      <c r="D123" s="267">
        <v>175445</v>
      </c>
      <c r="E123" s="268" t="s">
        <v>330</v>
      </c>
      <c r="F123" s="269" t="s">
        <v>331</v>
      </c>
      <c r="G123" s="270"/>
      <c r="H123" s="271">
        <v>2.9833333333333334</v>
      </c>
      <c r="I123" s="272">
        <v>689610.11589321506</v>
      </c>
      <c r="J123" s="272">
        <v>20776</v>
      </c>
      <c r="K123" s="272">
        <v>7200</v>
      </c>
      <c r="L123" s="272">
        <f t="shared" si="13"/>
        <v>0</v>
      </c>
      <c r="M123" s="272">
        <v>0</v>
      </c>
      <c r="N123" s="272">
        <v>0</v>
      </c>
      <c r="O123" s="273">
        <f t="shared" si="14"/>
        <v>717586.11589321506</v>
      </c>
    </row>
    <row r="124" spans="1:15" x14ac:dyDescent="0.25">
      <c r="A124" s="590"/>
      <c r="B124" s="592"/>
      <c r="C124" s="274" t="str">
        <f>+C120&amp;" Total"</f>
        <v>2.3.1 GDD Technical Services Total</v>
      </c>
      <c r="D124" s="275"/>
      <c r="E124" s="276"/>
      <c r="F124" s="277"/>
      <c r="G124" s="278"/>
      <c r="H124" s="279">
        <f>SUM(H120:H123)</f>
        <v>3.9666666666666668</v>
      </c>
      <c r="I124" s="280">
        <f t="shared" ref="I124:N124" si="23">SUM(I120:I123)</f>
        <v>955494.04126640013</v>
      </c>
      <c r="J124" s="280">
        <f t="shared" si="23"/>
        <v>20776</v>
      </c>
      <c r="K124" s="280">
        <f t="shared" si="23"/>
        <v>215200</v>
      </c>
      <c r="L124" s="280">
        <f t="shared" si="13"/>
        <v>0</v>
      </c>
      <c r="M124" s="280">
        <f t="shared" si="23"/>
        <v>0</v>
      </c>
      <c r="N124" s="280">
        <f t="shared" si="23"/>
        <v>0</v>
      </c>
      <c r="O124" s="281">
        <f t="shared" si="14"/>
        <v>1191470.0412664001</v>
      </c>
    </row>
    <row r="125" spans="1:15" ht="30" x14ac:dyDescent="0.25">
      <c r="A125" s="590"/>
      <c r="B125" s="592"/>
      <c r="C125" s="596" t="s">
        <v>47</v>
      </c>
      <c r="D125" s="226">
        <v>151970</v>
      </c>
      <c r="E125" s="227" t="s">
        <v>332</v>
      </c>
      <c r="F125" s="228" t="s">
        <v>333</v>
      </c>
      <c r="G125" s="229"/>
      <c r="H125" s="230">
        <v>0</v>
      </c>
      <c r="I125" s="231">
        <v>0</v>
      </c>
      <c r="J125" s="231">
        <v>49975</v>
      </c>
      <c r="K125" s="231">
        <v>0</v>
      </c>
      <c r="L125" s="231">
        <f t="shared" si="13"/>
        <v>0</v>
      </c>
      <c r="M125" s="231">
        <v>0</v>
      </c>
      <c r="N125" s="231">
        <v>0</v>
      </c>
      <c r="O125" s="232">
        <f t="shared" si="14"/>
        <v>49975</v>
      </c>
    </row>
    <row r="126" spans="1:15" ht="120" x14ac:dyDescent="0.25">
      <c r="A126" s="590"/>
      <c r="B126" s="592"/>
      <c r="C126" s="596"/>
      <c r="D126" s="267">
        <v>152487</v>
      </c>
      <c r="E126" s="268" t="s">
        <v>334</v>
      </c>
      <c r="F126" s="269" t="s">
        <v>335</v>
      </c>
      <c r="G126" s="270"/>
      <c r="H126" s="271">
        <v>0</v>
      </c>
      <c r="I126" s="272">
        <v>0</v>
      </c>
      <c r="J126" s="272">
        <v>0</v>
      </c>
      <c r="K126" s="272">
        <v>400500</v>
      </c>
      <c r="L126" s="272">
        <f t="shared" si="13"/>
        <v>0</v>
      </c>
      <c r="M126" s="272">
        <v>0</v>
      </c>
      <c r="N126" s="272">
        <v>0</v>
      </c>
      <c r="O126" s="273">
        <f t="shared" si="14"/>
        <v>400500</v>
      </c>
    </row>
    <row r="127" spans="1:15" ht="30" x14ac:dyDescent="0.25">
      <c r="A127" s="590"/>
      <c r="B127" s="592"/>
      <c r="C127" s="596"/>
      <c r="D127" s="226">
        <v>152490</v>
      </c>
      <c r="E127" s="227" t="s">
        <v>336</v>
      </c>
      <c r="F127" s="228" t="s">
        <v>337</v>
      </c>
      <c r="G127" s="229"/>
      <c r="H127" s="230">
        <v>0</v>
      </c>
      <c r="I127" s="231">
        <v>0</v>
      </c>
      <c r="J127" s="231">
        <v>0</v>
      </c>
      <c r="K127" s="231">
        <v>150000</v>
      </c>
      <c r="L127" s="231">
        <f t="shared" si="13"/>
        <v>0</v>
      </c>
      <c r="M127" s="231">
        <v>0</v>
      </c>
      <c r="N127" s="231">
        <v>0</v>
      </c>
      <c r="O127" s="232">
        <f t="shared" si="14"/>
        <v>150000</v>
      </c>
    </row>
    <row r="128" spans="1:15" ht="45" x14ac:dyDescent="0.25">
      <c r="A128" s="590"/>
      <c r="B128" s="592"/>
      <c r="C128" s="596"/>
      <c r="D128" s="267">
        <v>152492</v>
      </c>
      <c r="E128" s="268" t="s">
        <v>338</v>
      </c>
      <c r="F128" s="269" t="s">
        <v>339</v>
      </c>
      <c r="G128" s="270"/>
      <c r="H128" s="271">
        <v>0</v>
      </c>
      <c r="I128" s="272">
        <v>0</v>
      </c>
      <c r="J128" s="272">
        <v>19125</v>
      </c>
      <c r="K128" s="272">
        <v>1475200</v>
      </c>
      <c r="L128" s="272">
        <f t="shared" si="13"/>
        <v>0</v>
      </c>
      <c r="M128" s="272">
        <v>0</v>
      </c>
      <c r="N128" s="272">
        <v>0</v>
      </c>
      <c r="O128" s="273">
        <f t="shared" si="14"/>
        <v>1494325</v>
      </c>
    </row>
    <row r="129" spans="1:15" ht="30" x14ac:dyDescent="0.25">
      <c r="A129" s="590"/>
      <c r="B129" s="592"/>
      <c r="C129" s="596"/>
      <c r="D129" s="226">
        <v>160502</v>
      </c>
      <c r="E129" s="227" t="s">
        <v>340</v>
      </c>
      <c r="F129" s="228" t="s">
        <v>341</v>
      </c>
      <c r="G129" s="229"/>
      <c r="H129" s="230">
        <v>0</v>
      </c>
      <c r="I129" s="231">
        <v>1993779.9180973524</v>
      </c>
      <c r="J129" s="231">
        <v>461836.92266236508</v>
      </c>
      <c r="K129" s="231">
        <v>752652.21342695004</v>
      </c>
      <c r="L129" s="231">
        <f t="shared" si="13"/>
        <v>323520.12766691553</v>
      </c>
      <c r="M129" s="231">
        <v>323520.12766691553</v>
      </c>
      <c r="N129" s="231">
        <v>0</v>
      </c>
      <c r="O129" s="232">
        <f t="shared" si="14"/>
        <v>3531789.1818535831</v>
      </c>
    </row>
    <row r="130" spans="1:15" x14ac:dyDescent="0.25">
      <c r="A130" s="590"/>
      <c r="B130" s="592"/>
      <c r="C130" s="274" t="str">
        <f>+C125&amp;" Total"</f>
        <v>2.3.2 New gTLD Program Total</v>
      </c>
      <c r="D130" s="275"/>
      <c r="E130" s="276"/>
      <c r="F130" s="277"/>
      <c r="G130" s="278"/>
      <c r="H130" s="279">
        <f t="shared" ref="H130:N130" si="24">SUM(H125:H129)</f>
        <v>0</v>
      </c>
      <c r="I130" s="280">
        <f t="shared" si="24"/>
        <v>1993779.9180973524</v>
      </c>
      <c r="J130" s="280">
        <f t="shared" si="24"/>
        <v>530936.92266236502</v>
      </c>
      <c r="K130" s="280">
        <f t="shared" si="24"/>
        <v>2778352.2134269499</v>
      </c>
      <c r="L130" s="280">
        <f t="shared" si="13"/>
        <v>323520.12766691553</v>
      </c>
      <c r="M130" s="280">
        <f t="shared" si="24"/>
        <v>323520.12766691553</v>
      </c>
      <c r="N130" s="280">
        <f t="shared" si="24"/>
        <v>0</v>
      </c>
      <c r="O130" s="281">
        <f t="shared" si="14"/>
        <v>5626589.1818535831</v>
      </c>
    </row>
    <row r="131" spans="1:15" ht="60" x14ac:dyDescent="0.25">
      <c r="A131" s="590"/>
      <c r="B131" s="592"/>
      <c r="C131" s="594" t="s">
        <v>48</v>
      </c>
      <c r="D131" s="267">
        <v>26317</v>
      </c>
      <c r="E131" s="268" t="s">
        <v>342</v>
      </c>
      <c r="F131" s="269" t="s">
        <v>343</v>
      </c>
      <c r="G131" s="270"/>
      <c r="H131" s="271">
        <v>0</v>
      </c>
      <c r="I131" s="272">
        <v>0</v>
      </c>
      <c r="J131" s="272">
        <v>0</v>
      </c>
      <c r="K131" s="272">
        <v>18000</v>
      </c>
      <c r="L131" s="272">
        <f t="shared" si="13"/>
        <v>0</v>
      </c>
      <c r="M131" s="272">
        <v>0</v>
      </c>
      <c r="N131" s="272">
        <v>0</v>
      </c>
      <c r="O131" s="273">
        <f t="shared" si="14"/>
        <v>18000</v>
      </c>
    </row>
    <row r="132" spans="1:15" ht="30" x14ac:dyDescent="0.25">
      <c r="A132" s="590"/>
      <c r="B132" s="592"/>
      <c r="C132" s="594"/>
      <c r="D132" s="185">
        <v>111857</v>
      </c>
      <c r="E132" s="200" t="s">
        <v>344</v>
      </c>
      <c r="F132" s="200" t="s">
        <v>345</v>
      </c>
      <c r="G132" s="202"/>
      <c r="H132" s="203">
        <v>0</v>
      </c>
      <c r="I132" s="204">
        <v>0</v>
      </c>
      <c r="J132" s="204">
        <v>0</v>
      </c>
      <c r="K132" s="204">
        <v>36000</v>
      </c>
      <c r="L132" s="204">
        <f t="shared" si="13"/>
        <v>0</v>
      </c>
      <c r="M132" s="204">
        <v>0</v>
      </c>
      <c r="N132" s="204">
        <v>0</v>
      </c>
      <c r="O132" s="205">
        <f t="shared" si="14"/>
        <v>36000</v>
      </c>
    </row>
    <row r="133" spans="1:15" ht="30" x14ac:dyDescent="0.25">
      <c r="A133" s="590"/>
      <c r="B133" s="592"/>
      <c r="C133" s="594"/>
      <c r="D133" s="267">
        <v>154218</v>
      </c>
      <c r="E133" s="268" t="s">
        <v>346</v>
      </c>
      <c r="F133" s="269" t="s">
        <v>347</v>
      </c>
      <c r="G133" s="270"/>
      <c r="H133" s="271">
        <v>0</v>
      </c>
      <c r="I133" s="272">
        <v>0</v>
      </c>
      <c r="J133" s="272">
        <v>0</v>
      </c>
      <c r="K133" s="272">
        <v>100000</v>
      </c>
      <c r="L133" s="272">
        <f t="shared" si="13"/>
        <v>0</v>
      </c>
      <c r="M133" s="272">
        <v>0</v>
      </c>
      <c r="N133" s="272">
        <v>0</v>
      </c>
      <c r="O133" s="273">
        <f t="shared" si="14"/>
        <v>100000</v>
      </c>
    </row>
    <row r="134" spans="1:15" ht="45" x14ac:dyDescent="0.25">
      <c r="A134" s="590"/>
      <c r="B134" s="592"/>
      <c r="C134" s="594"/>
      <c r="D134" s="185">
        <v>175442</v>
      </c>
      <c r="E134" s="200" t="s">
        <v>348</v>
      </c>
      <c r="F134" s="201" t="s">
        <v>349</v>
      </c>
      <c r="G134" s="202"/>
      <c r="H134" s="203">
        <v>6</v>
      </c>
      <c r="I134" s="204">
        <v>1068091.1870280511</v>
      </c>
      <c r="J134" s="204">
        <v>44109.974999999999</v>
      </c>
      <c r="K134" s="204">
        <v>156930</v>
      </c>
      <c r="L134" s="204">
        <f t="shared" si="13"/>
        <v>0</v>
      </c>
      <c r="M134" s="204">
        <v>0</v>
      </c>
      <c r="N134" s="204">
        <v>0</v>
      </c>
      <c r="O134" s="205">
        <f t="shared" si="14"/>
        <v>1269131.1620280512</v>
      </c>
    </row>
    <row r="135" spans="1:15" x14ac:dyDescent="0.25">
      <c r="A135" s="590"/>
      <c r="B135" s="592"/>
      <c r="C135" s="274" t="str">
        <f>+C131&amp;" Total"</f>
        <v>2.3.3 Registrar Services Total</v>
      </c>
      <c r="D135" s="275"/>
      <c r="E135" s="276"/>
      <c r="F135" s="277"/>
      <c r="G135" s="278"/>
      <c r="H135" s="279">
        <f t="shared" ref="H135:N135" si="25">SUM(H131:H134)</f>
        <v>6</v>
      </c>
      <c r="I135" s="280">
        <f t="shared" si="25"/>
        <v>1068091.1870280511</v>
      </c>
      <c r="J135" s="280">
        <f t="shared" si="25"/>
        <v>44109.974999999999</v>
      </c>
      <c r="K135" s="280">
        <f t="shared" si="25"/>
        <v>310930</v>
      </c>
      <c r="L135" s="280">
        <f t="shared" si="13"/>
        <v>0</v>
      </c>
      <c r="M135" s="280">
        <f t="shared" si="25"/>
        <v>0</v>
      </c>
      <c r="N135" s="280">
        <f t="shared" si="25"/>
        <v>0</v>
      </c>
      <c r="O135" s="281">
        <f t="shared" si="14"/>
        <v>1423131.1620280512</v>
      </c>
    </row>
    <row r="136" spans="1:15" ht="105" x14ac:dyDescent="0.25">
      <c r="A136" s="590"/>
      <c r="B136" s="592"/>
      <c r="C136" s="594" t="s">
        <v>49</v>
      </c>
      <c r="D136" s="267">
        <v>31787</v>
      </c>
      <c r="E136" s="268" t="s">
        <v>350</v>
      </c>
      <c r="F136" s="269" t="s">
        <v>351</v>
      </c>
      <c r="G136" s="270"/>
      <c r="H136" s="271">
        <v>0</v>
      </c>
      <c r="I136" s="272">
        <v>0</v>
      </c>
      <c r="J136" s="272">
        <v>0</v>
      </c>
      <c r="K136" s="272">
        <v>125000</v>
      </c>
      <c r="L136" s="272">
        <f t="shared" ref="L136:L199" si="26">+M136+N136</f>
        <v>0</v>
      </c>
      <c r="M136" s="272">
        <v>0</v>
      </c>
      <c r="N136" s="272">
        <v>0</v>
      </c>
      <c r="O136" s="273">
        <f t="shared" ref="O136:O199" si="27">SUM(I136:L136)</f>
        <v>125000</v>
      </c>
    </row>
    <row r="137" spans="1:15" ht="60" x14ac:dyDescent="0.25">
      <c r="A137" s="590"/>
      <c r="B137" s="592"/>
      <c r="C137" s="594"/>
      <c r="D137" s="185">
        <v>175443</v>
      </c>
      <c r="E137" s="200" t="s">
        <v>352</v>
      </c>
      <c r="F137" s="201" t="s">
        <v>353</v>
      </c>
      <c r="G137" s="202"/>
      <c r="H137" s="203">
        <v>8.9500000000000028</v>
      </c>
      <c r="I137" s="204">
        <v>1500321.8108437052</v>
      </c>
      <c r="J137" s="204">
        <v>29000</v>
      </c>
      <c r="K137" s="204">
        <v>53600</v>
      </c>
      <c r="L137" s="204">
        <f t="shared" si="26"/>
        <v>0</v>
      </c>
      <c r="M137" s="204">
        <v>0</v>
      </c>
      <c r="N137" s="204">
        <v>0</v>
      </c>
      <c r="O137" s="205">
        <f t="shared" si="27"/>
        <v>1582921.8108437052</v>
      </c>
    </row>
    <row r="138" spans="1:15" x14ac:dyDescent="0.25">
      <c r="A138" s="590"/>
      <c r="B138" s="592"/>
      <c r="C138" s="274" t="str">
        <f>+C136&amp;" Total"</f>
        <v>2.3.4 Registry Services Total</v>
      </c>
      <c r="D138" s="275"/>
      <c r="E138" s="276"/>
      <c r="F138" s="277"/>
      <c r="G138" s="278"/>
      <c r="H138" s="279">
        <f>SUM(H136:H137)</f>
        <v>8.9500000000000028</v>
      </c>
      <c r="I138" s="280">
        <f t="shared" ref="I138:N138" si="28">SUM(I136:I137)</f>
        <v>1500321.8108437052</v>
      </c>
      <c r="J138" s="280">
        <f t="shared" si="28"/>
        <v>29000</v>
      </c>
      <c r="K138" s="280">
        <f t="shared" si="28"/>
        <v>178600</v>
      </c>
      <c r="L138" s="280">
        <f t="shared" si="26"/>
        <v>0</v>
      </c>
      <c r="M138" s="280">
        <f t="shared" si="28"/>
        <v>0</v>
      </c>
      <c r="N138" s="280">
        <f t="shared" si="28"/>
        <v>0</v>
      </c>
      <c r="O138" s="281">
        <f t="shared" si="27"/>
        <v>1707921.8108437052</v>
      </c>
    </row>
    <row r="139" spans="1:15" ht="30" x14ac:dyDescent="0.25">
      <c r="A139" s="590"/>
      <c r="B139" s="592"/>
      <c r="C139" s="594" t="s">
        <v>50</v>
      </c>
      <c r="D139" s="267">
        <v>120665</v>
      </c>
      <c r="E139" s="268" t="s">
        <v>354</v>
      </c>
      <c r="F139" s="269" t="s">
        <v>355</v>
      </c>
      <c r="G139" s="270"/>
      <c r="H139" s="271">
        <v>3.125</v>
      </c>
      <c r="I139" s="272">
        <v>635828.6119528499</v>
      </c>
      <c r="J139" s="272">
        <v>4025</v>
      </c>
      <c r="K139" s="272">
        <v>0</v>
      </c>
      <c r="L139" s="272">
        <f t="shared" si="26"/>
        <v>0</v>
      </c>
      <c r="M139" s="272">
        <v>0</v>
      </c>
      <c r="N139" s="272">
        <v>0</v>
      </c>
      <c r="O139" s="273">
        <f t="shared" si="27"/>
        <v>639853.6119528499</v>
      </c>
    </row>
    <row r="140" spans="1:15" x14ac:dyDescent="0.25">
      <c r="A140" s="590"/>
      <c r="B140" s="592"/>
      <c r="C140" s="594"/>
      <c r="D140" s="185">
        <v>175441</v>
      </c>
      <c r="E140" s="200" t="s">
        <v>356</v>
      </c>
      <c r="F140" s="201" t="s">
        <v>357</v>
      </c>
      <c r="G140" s="202"/>
      <c r="H140" s="203">
        <v>0</v>
      </c>
      <c r="I140" s="204">
        <v>0</v>
      </c>
      <c r="J140" s="204">
        <v>59798.71</v>
      </c>
      <c r="K140" s="204">
        <v>25000</v>
      </c>
      <c r="L140" s="204">
        <f t="shared" si="26"/>
        <v>75600</v>
      </c>
      <c r="M140" s="204">
        <v>75600</v>
      </c>
      <c r="N140" s="204">
        <v>0</v>
      </c>
      <c r="O140" s="205">
        <f t="shared" si="27"/>
        <v>160398.71</v>
      </c>
    </row>
    <row r="141" spans="1:15" ht="30" x14ac:dyDescent="0.25">
      <c r="A141" s="590"/>
      <c r="B141" s="592"/>
      <c r="C141" s="594"/>
      <c r="D141" s="267">
        <v>176507</v>
      </c>
      <c r="E141" s="268" t="s">
        <v>358</v>
      </c>
      <c r="F141" s="269" t="s">
        <v>359</v>
      </c>
      <c r="G141" s="270"/>
      <c r="H141" s="271">
        <v>3.3749999999999996</v>
      </c>
      <c r="I141" s="272">
        <v>712722.25397894997</v>
      </c>
      <c r="J141" s="272">
        <v>77375</v>
      </c>
      <c r="K141" s="272">
        <v>0</v>
      </c>
      <c r="L141" s="272">
        <f t="shared" si="26"/>
        <v>0</v>
      </c>
      <c r="M141" s="272">
        <v>0</v>
      </c>
      <c r="N141" s="272">
        <v>0</v>
      </c>
      <c r="O141" s="273">
        <f t="shared" si="27"/>
        <v>790097.25397894997</v>
      </c>
    </row>
    <row r="142" spans="1:15" x14ac:dyDescent="0.25">
      <c r="A142" s="590"/>
      <c r="B142" s="592"/>
      <c r="C142" s="274" t="str">
        <f>+C139&amp;" Total"</f>
        <v>2.3.5 Domain Name Services Total</v>
      </c>
      <c r="D142" s="275"/>
      <c r="E142" s="276"/>
      <c r="F142" s="277"/>
      <c r="G142" s="278"/>
      <c r="H142" s="279">
        <f t="shared" ref="H142:N142" si="29">SUM(H139:H141)</f>
        <v>6.5</v>
      </c>
      <c r="I142" s="280">
        <f t="shared" si="29"/>
        <v>1348550.8659317999</v>
      </c>
      <c r="J142" s="280">
        <f t="shared" si="29"/>
        <v>141198.71</v>
      </c>
      <c r="K142" s="280">
        <f t="shared" si="29"/>
        <v>25000</v>
      </c>
      <c r="L142" s="280">
        <f t="shared" si="26"/>
        <v>75600</v>
      </c>
      <c r="M142" s="280">
        <f t="shared" si="29"/>
        <v>75600</v>
      </c>
      <c r="N142" s="280">
        <f t="shared" si="29"/>
        <v>0</v>
      </c>
      <c r="O142" s="281">
        <f t="shared" si="27"/>
        <v>1590349.5759317998</v>
      </c>
    </row>
    <row r="143" spans="1:15" ht="75" x14ac:dyDescent="0.25">
      <c r="A143" s="590"/>
      <c r="B143" s="592"/>
      <c r="C143" s="594" t="s">
        <v>51</v>
      </c>
      <c r="D143" s="185">
        <v>10855</v>
      </c>
      <c r="E143" s="200" t="s">
        <v>360</v>
      </c>
      <c r="F143" s="201" t="s">
        <v>361</v>
      </c>
      <c r="G143" s="202"/>
      <c r="H143" s="203">
        <v>0</v>
      </c>
      <c r="I143" s="204">
        <v>0</v>
      </c>
      <c r="J143" s="204">
        <v>58517.1875</v>
      </c>
      <c r="K143" s="204">
        <v>241600.00000000003</v>
      </c>
      <c r="L143" s="204">
        <f t="shared" si="26"/>
        <v>0</v>
      </c>
      <c r="M143" s="204">
        <v>0</v>
      </c>
      <c r="N143" s="204">
        <v>0</v>
      </c>
      <c r="O143" s="205">
        <f t="shared" si="27"/>
        <v>300117.1875</v>
      </c>
    </row>
    <row r="144" spans="1:15" ht="135" x14ac:dyDescent="0.25">
      <c r="A144" s="590"/>
      <c r="B144" s="592"/>
      <c r="C144" s="594"/>
      <c r="D144" s="267">
        <v>13006</v>
      </c>
      <c r="E144" s="268" t="s">
        <v>362</v>
      </c>
      <c r="F144" s="269" t="s">
        <v>363</v>
      </c>
      <c r="G144" s="270"/>
      <c r="H144" s="271">
        <v>0</v>
      </c>
      <c r="I144" s="272">
        <v>0</v>
      </c>
      <c r="J144" s="272">
        <v>5625</v>
      </c>
      <c r="K144" s="272">
        <v>30000</v>
      </c>
      <c r="L144" s="272">
        <f t="shared" si="26"/>
        <v>0</v>
      </c>
      <c r="M144" s="272">
        <v>0</v>
      </c>
      <c r="N144" s="272">
        <v>0</v>
      </c>
      <c r="O144" s="273">
        <f t="shared" si="27"/>
        <v>35625</v>
      </c>
    </row>
    <row r="145" spans="1:15" ht="30" x14ac:dyDescent="0.25">
      <c r="A145" s="590"/>
      <c r="B145" s="592"/>
      <c r="C145" s="594"/>
      <c r="D145" s="185">
        <v>19104</v>
      </c>
      <c r="E145" s="200" t="s">
        <v>364</v>
      </c>
      <c r="F145" s="201" t="s">
        <v>365</v>
      </c>
      <c r="G145" s="202"/>
      <c r="H145" s="203">
        <v>0</v>
      </c>
      <c r="I145" s="204">
        <v>0</v>
      </c>
      <c r="J145" s="204">
        <v>0</v>
      </c>
      <c r="K145" s="204">
        <v>1098000</v>
      </c>
      <c r="L145" s="204">
        <f t="shared" si="26"/>
        <v>0</v>
      </c>
      <c r="M145" s="204">
        <v>0</v>
      </c>
      <c r="N145" s="204">
        <v>0</v>
      </c>
      <c r="O145" s="205">
        <f t="shared" si="27"/>
        <v>1098000</v>
      </c>
    </row>
    <row r="146" spans="1:15" ht="45" x14ac:dyDescent="0.25">
      <c r="A146" s="590"/>
      <c r="B146" s="592"/>
      <c r="C146" s="594"/>
      <c r="D146" s="185">
        <v>151705</v>
      </c>
      <c r="E146" s="200" t="s">
        <v>366</v>
      </c>
      <c r="F146" s="201" t="s">
        <v>367</v>
      </c>
      <c r="G146" s="202"/>
      <c r="H146" s="203">
        <v>0</v>
      </c>
      <c r="I146" s="204">
        <v>0</v>
      </c>
      <c r="J146" s="204">
        <v>0</v>
      </c>
      <c r="K146" s="204">
        <v>110000</v>
      </c>
      <c r="L146" s="204">
        <f t="shared" si="26"/>
        <v>0</v>
      </c>
      <c r="M146" s="204">
        <v>0</v>
      </c>
      <c r="N146" s="204">
        <v>0</v>
      </c>
      <c r="O146" s="205">
        <f t="shared" si="27"/>
        <v>110000</v>
      </c>
    </row>
    <row r="147" spans="1:15" ht="60" x14ac:dyDescent="0.25">
      <c r="A147" s="590"/>
      <c r="B147" s="592"/>
      <c r="C147" s="594"/>
      <c r="D147" s="267">
        <v>151707</v>
      </c>
      <c r="E147" s="268" t="s">
        <v>368</v>
      </c>
      <c r="F147" s="269" t="s">
        <v>369</v>
      </c>
      <c r="G147" s="270"/>
      <c r="H147" s="271">
        <v>0</v>
      </c>
      <c r="I147" s="272">
        <v>0</v>
      </c>
      <c r="J147" s="272">
        <v>0</v>
      </c>
      <c r="K147" s="272">
        <v>30000</v>
      </c>
      <c r="L147" s="272">
        <f t="shared" si="26"/>
        <v>0</v>
      </c>
      <c r="M147" s="272">
        <v>0</v>
      </c>
      <c r="N147" s="272">
        <v>0</v>
      </c>
      <c r="O147" s="273">
        <f t="shared" si="27"/>
        <v>30000</v>
      </c>
    </row>
    <row r="148" spans="1:15" ht="30" x14ac:dyDescent="0.25">
      <c r="A148" s="590"/>
      <c r="B148" s="592"/>
      <c r="C148" s="594"/>
      <c r="D148" s="185">
        <v>151708</v>
      </c>
      <c r="E148" s="200" t="s">
        <v>370</v>
      </c>
      <c r="F148" s="201" t="s">
        <v>371</v>
      </c>
      <c r="G148" s="202"/>
      <c r="H148" s="203">
        <v>0</v>
      </c>
      <c r="I148" s="204">
        <v>0</v>
      </c>
      <c r="J148" s="204">
        <v>0</v>
      </c>
      <c r="K148" s="204">
        <v>25000</v>
      </c>
      <c r="L148" s="204">
        <f t="shared" si="26"/>
        <v>0</v>
      </c>
      <c r="M148" s="204">
        <v>0</v>
      </c>
      <c r="N148" s="204">
        <v>0</v>
      </c>
      <c r="O148" s="205">
        <f t="shared" si="27"/>
        <v>25000</v>
      </c>
    </row>
    <row r="149" spans="1:15" ht="30" x14ac:dyDescent="0.25">
      <c r="A149" s="590"/>
      <c r="B149" s="592"/>
      <c r="C149" s="594"/>
      <c r="D149" s="267">
        <v>152002</v>
      </c>
      <c r="E149" s="268" t="s">
        <v>372</v>
      </c>
      <c r="F149" s="269" t="s">
        <v>373</v>
      </c>
      <c r="G149" s="270"/>
      <c r="H149" s="271">
        <v>0</v>
      </c>
      <c r="I149" s="272">
        <v>0</v>
      </c>
      <c r="J149" s="272">
        <v>0</v>
      </c>
      <c r="K149" s="272">
        <v>12000</v>
      </c>
      <c r="L149" s="272">
        <f t="shared" si="26"/>
        <v>0</v>
      </c>
      <c r="M149" s="272">
        <v>0</v>
      </c>
      <c r="N149" s="272">
        <v>0</v>
      </c>
      <c r="O149" s="273">
        <f t="shared" si="27"/>
        <v>12000</v>
      </c>
    </row>
    <row r="150" spans="1:15" ht="30" x14ac:dyDescent="0.25">
      <c r="A150" s="590"/>
      <c r="B150" s="592"/>
      <c r="C150" s="594"/>
      <c r="D150" s="185">
        <v>175444</v>
      </c>
      <c r="E150" s="200" t="s">
        <v>374</v>
      </c>
      <c r="F150" s="201" t="s">
        <v>375</v>
      </c>
      <c r="G150" s="202"/>
      <c r="H150" s="203">
        <v>2</v>
      </c>
      <c r="I150" s="204">
        <v>247023.51048235595</v>
      </c>
      <c r="J150" s="204">
        <v>22437.5</v>
      </c>
      <c r="K150" s="204">
        <v>25000</v>
      </c>
      <c r="L150" s="204">
        <f t="shared" si="26"/>
        <v>0</v>
      </c>
      <c r="M150" s="204">
        <v>0</v>
      </c>
      <c r="N150" s="204">
        <v>0</v>
      </c>
      <c r="O150" s="205">
        <f t="shared" si="27"/>
        <v>294461.01048235595</v>
      </c>
    </row>
    <row r="151" spans="1:15" x14ac:dyDescent="0.25">
      <c r="A151" s="590"/>
      <c r="B151" s="592"/>
      <c r="C151" s="274" t="str">
        <f>+C143&amp;" Total"</f>
        <v>2.3.6 Internationalized Domain Names and Universal Acceptance Total</v>
      </c>
      <c r="D151" s="275"/>
      <c r="E151" s="276"/>
      <c r="F151" s="277"/>
      <c r="G151" s="278"/>
      <c r="H151" s="279">
        <f>SUM(H143:H150)</f>
        <v>2</v>
      </c>
      <c r="I151" s="295">
        <f t="shared" ref="I151:N151" si="30">SUM(I143:I150)</f>
        <v>247023.51048235595</v>
      </c>
      <c r="J151" s="295">
        <f t="shared" si="30"/>
        <v>86579.6875</v>
      </c>
      <c r="K151" s="295">
        <f t="shared" si="30"/>
        <v>1571600</v>
      </c>
      <c r="L151" s="295">
        <f t="shared" si="26"/>
        <v>0</v>
      </c>
      <c r="M151" s="295">
        <f t="shared" si="30"/>
        <v>0</v>
      </c>
      <c r="N151" s="295">
        <f t="shared" si="30"/>
        <v>0</v>
      </c>
      <c r="O151" s="296">
        <f t="shared" si="27"/>
        <v>1905203.197982356</v>
      </c>
    </row>
    <row r="152" spans="1:15" x14ac:dyDescent="0.25">
      <c r="A152" s="590"/>
      <c r="B152" s="297" t="str">
        <f>+B120&amp;" Total"</f>
        <v>2.3 Support the evolution of domain name marketplace to be robust, stable and trusted Total</v>
      </c>
      <c r="C152" s="298"/>
      <c r="D152" s="299"/>
      <c r="E152" s="298"/>
      <c r="F152" s="300"/>
      <c r="G152" s="301"/>
      <c r="H152" s="302">
        <f>+H124+H130+H135+H138+H142+H151</f>
        <v>27.416666666666671</v>
      </c>
      <c r="I152" s="303">
        <f t="shared" ref="I152:N152" si="31">+I124+I130+I135+I138+I142+I151</f>
        <v>7113261.3336496642</v>
      </c>
      <c r="J152" s="303">
        <f t="shared" si="31"/>
        <v>852601.29516236496</v>
      </c>
      <c r="K152" s="303">
        <f t="shared" si="31"/>
        <v>5079682.2134269495</v>
      </c>
      <c r="L152" s="303">
        <f t="shared" si="26"/>
        <v>399120.12766691553</v>
      </c>
      <c r="M152" s="303">
        <f t="shared" si="31"/>
        <v>399120.12766691553</v>
      </c>
      <c r="N152" s="303">
        <f t="shared" si="31"/>
        <v>0</v>
      </c>
      <c r="O152" s="304">
        <f t="shared" si="27"/>
        <v>13444664.969905892</v>
      </c>
    </row>
    <row r="153" spans="1:15" ht="15.75" thickBot="1" x14ac:dyDescent="0.3">
      <c r="A153" s="305" t="s">
        <v>127</v>
      </c>
      <c r="B153" s="306"/>
      <c r="C153" s="307"/>
      <c r="D153" s="308"/>
      <c r="E153" s="307"/>
      <c r="F153" s="309"/>
      <c r="G153" s="310"/>
      <c r="H153" s="311">
        <f>H152+H119+H104</f>
        <v>111.41000000000001</v>
      </c>
      <c r="I153" s="312">
        <f t="shared" ref="I153:N153" si="32">I152+I119+I104</f>
        <v>22815321.112715378</v>
      </c>
      <c r="J153" s="312">
        <f t="shared" si="32"/>
        <v>2392961.7151623648</v>
      </c>
      <c r="K153" s="312">
        <f t="shared" si="32"/>
        <v>9636254.9234269485</v>
      </c>
      <c r="L153" s="312">
        <f t="shared" si="26"/>
        <v>1986161.1276669155</v>
      </c>
      <c r="M153" s="312">
        <f t="shared" si="32"/>
        <v>1667161.1276669155</v>
      </c>
      <c r="N153" s="312">
        <f t="shared" si="32"/>
        <v>319000</v>
      </c>
      <c r="O153" s="313">
        <f t="shared" si="27"/>
        <v>36830698.878971606</v>
      </c>
    </row>
    <row r="154" spans="1:15" ht="30" x14ac:dyDescent="0.25">
      <c r="A154" s="613" t="s">
        <v>128</v>
      </c>
      <c r="B154" s="600" t="s">
        <v>55</v>
      </c>
      <c r="C154" s="602" t="s">
        <v>56</v>
      </c>
      <c r="D154" s="185">
        <v>175429</v>
      </c>
      <c r="E154" s="200" t="s">
        <v>376</v>
      </c>
      <c r="F154" s="201" t="s">
        <v>377</v>
      </c>
      <c r="G154" s="202"/>
      <c r="H154" s="238">
        <v>0.19999999999999998</v>
      </c>
      <c r="I154" s="239">
        <v>112956.11355600005</v>
      </c>
      <c r="J154" s="239">
        <v>6375</v>
      </c>
      <c r="K154" s="239">
        <v>0</v>
      </c>
      <c r="L154" s="239">
        <f t="shared" si="26"/>
        <v>15000</v>
      </c>
      <c r="M154" s="239">
        <v>15000</v>
      </c>
      <c r="N154" s="239">
        <v>0</v>
      </c>
      <c r="O154" s="240">
        <f t="shared" si="27"/>
        <v>134331.11355600005</v>
      </c>
    </row>
    <row r="155" spans="1:15" ht="90" x14ac:dyDescent="0.25">
      <c r="A155" s="614"/>
      <c r="B155" s="597"/>
      <c r="C155" s="598"/>
      <c r="D155" s="314">
        <v>175501</v>
      </c>
      <c r="E155" s="315" t="s">
        <v>378</v>
      </c>
      <c r="F155" s="316" t="s">
        <v>379</v>
      </c>
      <c r="G155" s="317" t="s">
        <v>129</v>
      </c>
      <c r="H155" s="318">
        <v>2.15</v>
      </c>
      <c r="I155" s="319">
        <v>396755.57178074372</v>
      </c>
      <c r="J155" s="319">
        <v>0</v>
      </c>
      <c r="K155" s="319">
        <v>73500</v>
      </c>
      <c r="L155" s="319">
        <f t="shared" si="26"/>
        <v>21196</v>
      </c>
      <c r="M155" s="319">
        <v>21196</v>
      </c>
      <c r="N155" s="319">
        <v>0</v>
      </c>
      <c r="O155" s="320">
        <f t="shared" si="27"/>
        <v>491451.57178074372</v>
      </c>
    </row>
    <row r="156" spans="1:15" ht="45" x14ac:dyDescent="0.25">
      <c r="A156" s="614"/>
      <c r="B156" s="597"/>
      <c r="C156" s="598"/>
      <c r="D156" s="185">
        <v>175502</v>
      </c>
      <c r="E156" s="200" t="s">
        <v>380</v>
      </c>
      <c r="F156" s="201" t="s">
        <v>381</v>
      </c>
      <c r="G156" s="202"/>
      <c r="H156" s="203">
        <v>4.4000000000000004</v>
      </c>
      <c r="I156" s="204">
        <v>930376.08038663887</v>
      </c>
      <c r="J156" s="204">
        <v>244977.25</v>
      </c>
      <c r="K156" s="204">
        <v>555096</v>
      </c>
      <c r="L156" s="204">
        <f t="shared" si="26"/>
        <v>140380</v>
      </c>
      <c r="M156" s="204">
        <v>120380</v>
      </c>
      <c r="N156" s="204">
        <v>20000</v>
      </c>
      <c r="O156" s="205">
        <f t="shared" si="27"/>
        <v>1870829.3303866389</v>
      </c>
    </row>
    <row r="157" spans="1:15" ht="45" x14ac:dyDescent="0.25">
      <c r="A157" s="614"/>
      <c r="B157" s="597"/>
      <c r="C157" s="321"/>
      <c r="D157" s="314">
        <v>177014</v>
      </c>
      <c r="E157" s="315" t="s">
        <v>382</v>
      </c>
      <c r="F157" s="316" t="s">
        <v>383</v>
      </c>
      <c r="G157" s="322"/>
      <c r="H157" s="318">
        <v>2</v>
      </c>
      <c r="I157" s="319">
        <v>440988.83999999997</v>
      </c>
      <c r="J157" s="319">
        <v>22049.75</v>
      </c>
      <c r="K157" s="319">
        <v>60000</v>
      </c>
      <c r="L157" s="319">
        <f t="shared" si="26"/>
        <v>2000</v>
      </c>
      <c r="M157" s="319">
        <v>2000</v>
      </c>
      <c r="N157" s="319">
        <v>0</v>
      </c>
      <c r="O157" s="320">
        <f t="shared" si="27"/>
        <v>525038.59</v>
      </c>
    </row>
    <row r="158" spans="1:15" ht="60" x14ac:dyDescent="0.25">
      <c r="A158" s="614"/>
      <c r="B158" s="597"/>
      <c r="C158" s="321"/>
      <c r="D158" s="185">
        <v>177067</v>
      </c>
      <c r="E158" s="200" t="s">
        <v>384</v>
      </c>
      <c r="F158" s="201" t="s">
        <v>385</v>
      </c>
      <c r="G158" s="202"/>
      <c r="H158" s="203">
        <v>1.7</v>
      </c>
      <c r="I158" s="204">
        <v>242709.97358489997</v>
      </c>
      <c r="J158" s="204">
        <v>0</v>
      </c>
      <c r="K158" s="204">
        <v>0</v>
      </c>
      <c r="L158" s="204">
        <f t="shared" si="26"/>
        <v>0</v>
      </c>
      <c r="M158" s="204">
        <v>0</v>
      </c>
      <c r="N158" s="204">
        <v>0</v>
      </c>
      <c r="O158" s="205">
        <f t="shared" si="27"/>
        <v>242709.97358489997</v>
      </c>
    </row>
    <row r="159" spans="1:15" x14ac:dyDescent="0.25">
      <c r="A159" s="614"/>
      <c r="B159" s="597"/>
      <c r="C159" s="323" t="str">
        <f>+C154&amp;" Total"</f>
        <v>3.1.1 Internal Facing Operations Total</v>
      </c>
      <c r="D159" s="324"/>
      <c r="E159" s="325"/>
      <c r="F159" s="326"/>
      <c r="G159" s="327"/>
      <c r="H159" s="328">
        <f>SUM(H154:H158)</f>
        <v>10.45</v>
      </c>
      <c r="I159" s="329">
        <f t="shared" ref="I159:N159" si="33">SUM(I154:I158)</f>
        <v>2123786.5793082826</v>
      </c>
      <c r="J159" s="329">
        <f t="shared" si="33"/>
        <v>273402</v>
      </c>
      <c r="K159" s="329">
        <f t="shared" si="33"/>
        <v>688596</v>
      </c>
      <c r="L159" s="329">
        <f t="shared" si="26"/>
        <v>178576</v>
      </c>
      <c r="M159" s="329">
        <f t="shared" si="33"/>
        <v>158576</v>
      </c>
      <c r="N159" s="329">
        <f t="shared" si="33"/>
        <v>20000</v>
      </c>
      <c r="O159" s="330">
        <f t="shared" si="27"/>
        <v>3264360.5793082826</v>
      </c>
    </row>
    <row r="160" spans="1:15" x14ac:dyDescent="0.25">
      <c r="A160" s="614"/>
      <c r="B160" s="597"/>
      <c r="C160" s="615" t="s">
        <v>57</v>
      </c>
      <c r="D160" s="314">
        <v>175428</v>
      </c>
      <c r="E160" s="315" t="s">
        <v>386</v>
      </c>
      <c r="F160" s="316" t="s">
        <v>387</v>
      </c>
      <c r="G160" s="322"/>
      <c r="H160" s="318">
        <v>16.170000000000002</v>
      </c>
      <c r="I160" s="319">
        <v>2836050.8774923696</v>
      </c>
      <c r="J160" s="319">
        <v>26551</v>
      </c>
      <c r="K160" s="319">
        <v>251000</v>
      </c>
      <c r="L160" s="319">
        <f t="shared" si="26"/>
        <v>1395900</v>
      </c>
      <c r="M160" s="319">
        <v>1395900</v>
      </c>
      <c r="N160" s="319">
        <v>0</v>
      </c>
      <c r="O160" s="320">
        <f t="shared" si="27"/>
        <v>4509501.8774923701</v>
      </c>
    </row>
    <row r="161" spans="1:15" x14ac:dyDescent="0.25">
      <c r="A161" s="614"/>
      <c r="B161" s="597"/>
      <c r="C161" s="615"/>
      <c r="D161" s="331">
        <v>178654</v>
      </c>
      <c r="E161" s="332" t="s">
        <v>388</v>
      </c>
      <c r="F161" s="333" t="s">
        <v>389</v>
      </c>
      <c r="G161" s="334"/>
      <c r="H161" s="203">
        <v>2.1</v>
      </c>
      <c r="I161" s="215">
        <v>440869.67917829996</v>
      </c>
      <c r="J161" s="215">
        <v>0</v>
      </c>
      <c r="K161" s="215">
        <v>0</v>
      </c>
      <c r="L161" s="215">
        <f t="shared" si="26"/>
        <v>0</v>
      </c>
      <c r="M161" s="215">
        <v>0</v>
      </c>
      <c r="N161" s="215">
        <v>0</v>
      </c>
      <c r="O161" s="216">
        <f t="shared" si="27"/>
        <v>440869.67917829996</v>
      </c>
    </row>
    <row r="162" spans="1:15" x14ac:dyDescent="0.25">
      <c r="A162" s="614"/>
      <c r="B162" s="597"/>
      <c r="C162" s="323" t="str">
        <f>+C160&amp;" Total"</f>
        <v>3.1.2 Finance and Procurement Total</v>
      </c>
      <c r="D162" s="324"/>
      <c r="E162" s="325"/>
      <c r="F162" s="326"/>
      <c r="G162" s="327"/>
      <c r="H162" s="328">
        <f>SUM(H160:H161)</f>
        <v>18.270000000000003</v>
      </c>
      <c r="I162" s="335">
        <f>SUM(I160:I161)</f>
        <v>3276920.5566706695</v>
      </c>
      <c r="J162" s="335">
        <f>SUM(J160:J161)</f>
        <v>26551</v>
      </c>
      <c r="K162" s="335">
        <f>SUM(K160:K161)</f>
        <v>251000</v>
      </c>
      <c r="L162" s="335">
        <f t="shared" si="26"/>
        <v>1395900</v>
      </c>
      <c r="M162" s="335">
        <f>SUM(M160:M161)</f>
        <v>1395900</v>
      </c>
      <c r="N162" s="335">
        <f>SUM(N160:N161)</f>
        <v>0</v>
      </c>
      <c r="O162" s="336">
        <f t="shared" si="27"/>
        <v>4950371.5566706695</v>
      </c>
    </row>
    <row r="163" spans="1:15" x14ac:dyDescent="0.25">
      <c r="A163" s="614"/>
      <c r="B163" s="597"/>
      <c r="C163" s="615" t="s">
        <v>58</v>
      </c>
      <c r="D163" s="331">
        <v>152404</v>
      </c>
      <c r="E163" s="332" t="s">
        <v>390</v>
      </c>
      <c r="F163" s="333" t="s">
        <v>391</v>
      </c>
      <c r="G163" s="334"/>
      <c r="H163" s="203">
        <v>0.14999999999999997</v>
      </c>
      <c r="I163" s="215">
        <v>19573.917300000001</v>
      </c>
      <c r="J163" s="215">
        <v>0</v>
      </c>
      <c r="K163" s="215">
        <v>50000</v>
      </c>
      <c r="L163" s="215">
        <f t="shared" si="26"/>
        <v>0</v>
      </c>
      <c r="M163" s="215">
        <v>0</v>
      </c>
      <c r="N163" s="215">
        <v>0</v>
      </c>
      <c r="O163" s="216">
        <f t="shared" si="27"/>
        <v>69573.917300000001</v>
      </c>
    </row>
    <row r="164" spans="1:15" ht="30" x14ac:dyDescent="0.25">
      <c r="A164" s="614"/>
      <c r="B164" s="597"/>
      <c r="C164" s="615"/>
      <c r="D164" s="337">
        <v>175393</v>
      </c>
      <c r="E164" s="338" t="s">
        <v>392</v>
      </c>
      <c r="F164" s="339" t="s">
        <v>393</v>
      </c>
      <c r="G164" s="340" t="s">
        <v>129</v>
      </c>
      <c r="H164" s="318">
        <v>1.3499999999999999</v>
      </c>
      <c r="I164" s="341">
        <v>379242.91969632002</v>
      </c>
      <c r="J164" s="341">
        <v>0</v>
      </c>
      <c r="K164" s="341">
        <v>150000</v>
      </c>
      <c r="L164" s="341">
        <f t="shared" si="26"/>
        <v>0</v>
      </c>
      <c r="M164" s="341">
        <v>0</v>
      </c>
      <c r="N164" s="341">
        <v>0</v>
      </c>
      <c r="O164" s="342">
        <f t="shared" si="27"/>
        <v>529242.91969632008</v>
      </c>
    </row>
    <row r="165" spans="1:15" x14ac:dyDescent="0.25">
      <c r="A165" s="614"/>
      <c r="B165" s="597"/>
      <c r="C165" s="615"/>
      <c r="D165" s="331">
        <v>175403</v>
      </c>
      <c r="E165" s="332" t="s">
        <v>394</v>
      </c>
      <c r="F165" s="333" t="s">
        <v>395</v>
      </c>
      <c r="G165" s="334" t="s">
        <v>129</v>
      </c>
      <c r="H165" s="203">
        <v>6.95</v>
      </c>
      <c r="I165" s="215">
        <v>981791.59106809157</v>
      </c>
      <c r="J165" s="215">
        <v>332559.5</v>
      </c>
      <c r="K165" s="215">
        <v>115000</v>
      </c>
      <c r="L165" s="215">
        <f t="shared" si="26"/>
        <v>55430</v>
      </c>
      <c r="M165" s="215">
        <v>55430</v>
      </c>
      <c r="N165" s="215">
        <v>0</v>
      </c>
      <c r="O165" s="216">
        <f t="shared" si="27"/>
        <v>1484781.0910680916</v>
      </c>
    </row>
    <row r="166" spans="1:15" x14ac:dyDescent="0.25">
      <c r="A166" s="614"/>
      <c r="B166" s="597"/>
      <c r="C166" s="323" t="str">
        <f>+C163&amp;" Total"</f>
        <v>3.1.3 Strategic and Operating Planning Total</v>
      </c>
      <c r="D166" s="343"/>
      <c r="E166" s="344"/>
      <c r="F166" s="345"/>
      <c r="G166" s="346"/>
      <c r="H166" s="328">
        <f>SUM(H163:H165)</f>
        <v>8.4499999999999993</v>
      </c>
      <c r="I166" s="335">
        <f t="shared" ref="I166:N166" si="34">SUM(I163:I165)</f>
        <v>1380608.4280644115</v>
      </c>
      <c r="J166" s="335">
        <f t="shared" si="34"/>
        <v>332559.5</v>
      </c>
      <c r="K166" s="335">
        <f t="shared" si="34"/>
        <v>315000</v>
      </c>
      <c r="L166" s="335">
        <f t="shared" si="26"/>
        <v>55430</v>
      </c>
      <c r="M166" s="335">
        <f t="shared" si="34"/>
        <v>55430</v>
      </c>
      <c r="N166" s="335">
        <f t="shared" si="34"/>
        <v>0</v>
      </c>
      <c r="O166" s="336">
        <f t="shared" si="27"/>
        <v>2083597.9280644115</v>
      </c>
    </row>
    <row r="167" spans="1:15" ht="15.75" thickBot="1" x14ac:dyDescent="0.3">
      <c r="A167" s="614"/>
      <c r="B167" s="347" t="str">
        <f>+B154&amp;" Total"</f>
        <v>3.1 Ensure ICANN’s long-term financial accountability, stability and sustainability Total</v>
      </c>
      <c r="C167" s="348"/>
      <c r="D167" s="349"/>
      <c r="E167" s="348"/>
      <c r="F167" s="350"/>
      <c r="G167" s="351"/>
      <c r="H167" s="352">
        <f>+H166+H162+H159</f>
        <v>37.17</v>
      </c>
      <c r="I167" s="353">
        <f>+I166+I162+I159</f>
        <v>6781315.5640433636</v>
      </c>
      <c r="J167" s="353">
        <f>+J166+J162+J159</f>
        <v>632512.5</v>
      </c>
      <c r="K167" s="353">
        <f>+K166+K162+K159</f>
        <v>1254596</v>
      </c>
      <c r="L167" s="353">
        <f t="shared" si="26"/>
        <v>1629906</v>
      </c>
      <c r="M167" s="353">
        <f>+M166+M162+M159</f>
        <v>1609906</v>
      </c>
      <c r="N167" s="353">
        <f>+N166+N162+N159</f>
        <v>20000</v>
      </c>
      <c r="O167" s="354">
        <f t="shared" si="27"/>
        <v>10298330.064043364</v>
      </c>
    </row>
    <row r="168" spans="1:15" x14ac:dyDescent="0.25">
      <c r="A168" s="614"/>
      <c r="B168" s="597" t="s">
        <v>60</v>
      </c>
      <c r="C168" s="598" t="s">
        <v>61</v>
      </c>
      <c r="D168" s="314">
        <v>152676</v>
      </c>
      <c r="E168" s="315" t="s">
        <v>396</v>
      </c>
      <c r="F168" s="316" t="s">
        <v>397</v>
      </c>
      <c r="G168" s="322"/>
      <c r="H168" s="318">
        <v>0</v>
      </c>
      <c r="I168" s="319">
        <v>0</v>
      </c>
      <c r="J168" s="319">
        <v>0</v>
      </c>
      <c r="K168" s="319">
        <v>450000</v>
      </c>
      <c r="L168" s="319">
        <f t="shared" si="26"/>
        <v>614945</v>
      </c>
      <c r="M168" s="319">
        <v>614945</v>
      </c>
      <c r="N168" s="319">
        <v>0</v>
      </c>
      <c r="O168" s="320">
        <f t="shared" si="27"/>
        <v>1064945</v>
      </c>
    </row>
    <row r="169" spans="1:15" x14ac:dyDescent="0.25">
      <c r="A169" s="614"/>
      <c r="B169" s="597"/>
      <c r="C169" s="598"/>
      <c r="D169" s="226">
        <v>175431</v>
      </c>
      <c r="E169" s="227" t="s">
        <v>398</v>
      </c>
      <c r="F169" s="228" t="s">
        <v>399</v>
      </c>
      <c r="G169" s="229"/>
      <c r="H169" s="230">
        <v>3</v>
      </c>
      <c r="I169" s="231">
        <v>531287.62783230003</v>
      </c>
      <c r="J169" s="231">
        <v>38250</v>
      </c>
      <c r="K169" s="231">
        <v>407800</v>
      </c>
      <c r="L169" s="231">
        <f t="shared" si="26"/>
        <v>222180</v>
      </c>
      <c r="M169" s="231">
        <v>62180</v>
      </c>
      <c r="N169" s="231">
        <v>160000</v>
      </c>
      <c r="O169" s="232">
        <f t="shared" si="27"/>
        <v>1199517.6278323</v>
      </c>
    </row>
    <row r="170" spans="1:15" ht="45" x14ac:dyDescent="0.25">
      <c r="A170" s="614"/>
      <c r="B170" s="597"/>
      <c r="C170" s="598"/>
      <c r="D170" s="314">
        <v>175432</v>
      </c>
      <c r="E170" s="315" t="s">
        <v>400</v>
      </c>
      <c r="F170" s="316" t="s">
        <v>401</v>
      </c>
      <c r="G170" s="322"/>
      <c r="H170" s="318">
        <v>6.25</v>
      </c>
      <c r="I170" s="319">
        <v>1275536.6837661001</v>
      </c>
      <c r="J170" s="319">
        <v>25899</v>
      </c>
      <c r="K170" s="319">
        <v>0</v>
      </c>
      <c r="L170" s="319">
        <f t="shared" si="26"/>
        <v>302385</v>
      </c>
      <c r="M170" s="319">
        <v>302385</v>
      </c>
      <c r="N170" s="319">
        <v>0</v>
      </c>
      <c r="O170" s="320">
        <f t="shared" si="27"/>
        <v>1603820.6837661001</v>
      </c>
    </row>
    <row r="171" spans="1:15" ht="30" x14ac:dyDescent="0.25">
      <c r="A171" s="614"/>
      <c r="B171" s="597"/>
      <c r="C171" s="598"/>
      <c r="D171" s="226">
        <v>175433</v>
      </c>
      <c r="E171" s="227" t="s">
        <v>402</v>
      </c>
      <c r="F171" s="228" t="s">
        <v>403</v>
      </c>
      <c r="G171" s="229"/>
      <c r="H171" s="230">
        <v>10</v>
      </c>
      <c r="I171" s="231">
        <v>1396519.6211567402</v>
      </c>
      <c r="J171" s="231">
        <v>99372.75</v>
      </c>
      <c r="K171" s="231">
        <v>0</v>
      </c>
      <c r="L171" s="231">
        <f t="shared" si="26"/>
        <v>2237921.0524999998</v>
      </c>
      <c r="M171" s="231">
        <v>2192421.0524999998</v>
      </c>
      <c r="N171" s="231">
        <v>45500</v>
      </c>
      <c r="O171" s="232">
        <f t="shared" si="27"/>
        <v>3733813.4236567402</v>
      </c>
    </row>
    <row r="172" spans="1:15" x14ac:dyDescent="0.25">
      <c r="A172" s="614"/>
      <c r="B172" s="597"/>
      <c r="C172" s="598"/>
      <c r="D172" s="314">
        <v>175439</v>
      </c>
      <c r="E172" s="315" t="s">
        <v>404</v>
      </c>
      <c r="F172" s="316" t="s">
        <v>405</v>
      </c>
      <c r="G172" s="322"/>
      <c r="H172" s="318">
        <v>2.1</v>
      </c>
      <c r="I172" s="319">
        <v>549415.63658685016</v>
      </c>
      <c r="J172" s="319">
        <v>41451.75</v>
      </c>
      <c r="K172" s="319">
        <v>0</v>
      </c>
      <c r="L172" s="319">
        <f t="shared" si="26"/>
        <v>12600</v>
      </c>
      <c r="M172" s="319">
        <v>12600</v>
      </c>
      <c r="N172" s="319">
        <v>0</v>
      </c>
      <c r="O172" s="320">
        <f t="shared" si="27"/>
        <v>603467.38658685016</v>
      </c>
    </row>
    <row r="173" spans="1:15" ht="30" x14ac:dyDescent="0.25">
      <c r="A173" s="614"/>
      <c r="B173" s="597"/>
      <c r="C173" s="598"/>
      <c r="D173" s="226">
        <v>176446</v>
      </c>
      <c r="E173" s="227" t="s">
        <v>406</v>
      </c>
      <c r="F173" s="228" t="s">
        <v>294</v>
      </c>
      <c r="G173" s="229"/>
      <c r="H173" s="230">
        <v>0</v>
      </c>
      <c r="I173" s="231">
        <v>0</v>
      </c>
      <c r="J173" s="231">
        <v>0</v>
      </c>
      <c r="K173" s="231">
        <v>25000</v>
      </c>
      <c r="L173" s="231">
        <f t="shared" si="26"/>
        <v>0</v>
      </c>
      <c r="M173" s="231">
        <v>0</v>
      </c>
      <c r="N173" s="231">
        <v>0</v>
      </c>
      <c r="O173" s="232">
        <f t="shared" si="27"/>
        <v>25000</v>
      </c>
    </row>
    <row r="174" spans="1:15" x14ac:dyDescent="0.25">
      <c r="A174" s="614"/>
      <c r="B174" s="597"/>
      <c r="C174" s="355" t="str">
        <f>+C168&amp;" Total"</f>
        <v>3.2.1 IT Infrastructure, Cybersecurity Hardening and Control Total</v>
      </c>
      <c r="D174" s="343"/>
      <c r="E174" s="344"/>
      <c r="F174" s="345"/>
      <c r="G174" s="346"/>
      <c r="H174" s="328">
        <f t="shared" ref="H174:N174" si="35">SUM(H168:H173)</f>
        <v>21.35</v>
      </c>
      <c r="I174" s="356">
        <f t="shared" si="35"/>
        <v>3752759.5693419906</v>
      </c>
      <c r="J174" s="356">
        <f t="shared" si="35"/>
        <v>204973.5</v>
      </c>
      <c r="K174" s="356">
        <f t="shared" si="35"/>
        <v>882800</v>
      </c>
      <c r="L174" s="356">
        <f t="shared" si="26"/>
        <v>3390031.0524999998</v>
      </c>
      <c r="M174" s="356">
        <f t="shared" si="35"/>
        <v>3184531.0524999998</v>
      </c>
      <c r="N174" s="356">
        <f t="shared" si="35"/>
        <v>205500</v>
      </c>
      <c r="O174" s="357">
        <f t="shared" si="27"/>
        <v>8230564.1218419913</v>
      </c>
    </row>
    <row r="175" spans="1:15" ht="75" x14ac:dyDescent="0.25">
      <c r="A175" s="614"/>
      <c r="B175" s="597"/>
      <c r="C175" s="598" t="s">
        <v>62</v>
      </c>
      <c r="D175" s="226">
        <v>175436</v>
      </c>
      <c r="E175" s="227" t="s">
        <v>407</v>
      </c>
      <c r="F175" s="228" t="s">
        <v>408</v>
      </c>
      <c r="G175" s="229"/>
      <c r="H175" s="230">
        <v>5</v>
      </c>
      <c r="I175" s="231">
        <v>934337.22654498741</v>
      </c>
      <c r="J175" s="231">
        <v>121435.5</v>
      </c>
      <c r="K175" s="231">
        <v>0</v>
      </c>
      <c r="L175" s="231">
        <f t="shared" si="26"/>
        <v>651585</v>
      </c>
      <c r="M175" s="231">
        <v>355585</v>
      </c>
      <c r="N175" s="231">
        <v>296000</v>
      </c>
      <c r="O175" s="232">
        <f t="shared" si="27"/>
        <v>1707357.7265449874</v>
      </c>
    </row>
    <row r="176" spans="1:15" x14ac:dyDescent="0.25">
      <c r="A176" s="614"/>
      <c r="B176" s="597"/>
      <c r="C176" s="598"/>
      <c r="D176" s="314">
        <v>176245</v>
      </c>
      <c r="E176" s="315" t="s">
        <v>409</v>
      </c>
      <c r="F176" s="316" t="s">
        <v>410</v>
      </c>
      <c r="G176" s="322"/>
      <c r="H176" s="318">
        <v>0</v>
      </c>
      <c r="I176" s="319">
        <v>0</v>
      </c>
      <c r="J176" s="319">
        <v>66775</v>
      </c>
      <c r="K176" s="319">
        <v>125000</v>
      </c>
      <c r="L176" s="319">
        <f t="shared" si="26"/>
        <v>461444</v>
      </c>
      <c r="M176" s="319">
        <v>316444</v>
      </c>
      <c r="N176" s="319">
        <v>145000</v>
      </c>
      <c r="O176" s="320">
        <f t="shared" si="27"/>
        <v>653219</v>
      </c>
    </row>
    <row r="177" spans="1:15" x14ac:dyDescent="0.25">
      <c r="A177" s="614"/>
      <c r="B177" s="597"/>
      <c r="C177" s="355" t="str">
        <f>+C175&amp;" Total"</f>
        <v>3.2.2 Root Systems Operations Total</v>
      </c>
      <c r="D177" s="343"/>
      <c r="E177" s="344"/>
      <c r="F177" s="345"/>
      <c r="G177" s="346"/>
      <c r="H177" s="328">
        <f t="shared" ref="H177:N177" si="36">SUM(H175:H176)</f>
        <v>5</v>
      </c>
      <c r="I177" s="356">
        <f t="shared" si="36"/>
        <v>934337.22654498741</v>
      </c>
      <c r="J177" s="356">
        <f t="shared" si="36"/>
        <v>188210.5</v>
      </c>
      <c r="K177" s="356">
        <f t="shared" si="36"/>
        <v>125000</v>
      </c>
      <c r="L177" s="356">
        <f t="shared" si="26"/>
        <v>1113029</v>
      </c>
      <c r="M177" s="356">
        <f t="shared" si="36"/>
        <v>672029</v>
      </c>
      <c r="N177" s="356">
        <f t="shared" si="36"/>
        <v>441000</v>
      </c>
      <c r="O177" s="357">
        <f t="shared" si="27"/>
        <v>2360576.7265449874</v>
      </c>
    </row>
    <row r="178" spans="1:15" x14ac:dyDescent="0.25">
      <c r="A178" s="614"/>
      <c r="B178" s="597"/>
      <c r="C178" s="599" t="s">
        <v>63</v>
      </c>
      <c r="D178" s="226">
        <v>152157</v>
      </c>
      <c r="E178" s="227" t="s">
        <v>411</v>
      </c>
      <c r="F178" s="228" t="s">
        <v>412</v>
      </c>
      <c r="G178" s="229"/>
      <c r="H178" s="230">
        <v>0</v>
      </c>
      <c r="I178" s="231">
        <v>0</v>
      </c>
      <c r="J178" s="231">
        <v>0</v>
      </c>
      <c r="K178" s="231">
        <v>142004</v>
      </c>
      <c r="L178" s="231">
        <f t="shared" si="26"/>
        <v>5000</v>
      </c>
      <c r="M178" s="231">
        <v>5000</v>
      </c>
      <c r="N178" s="231">
        <v>0</v>
      </c>
      <c r="O178" s="232">
        <f t="shared" si="27"/>
        <v>147004</v>
      </c>
    </row>
    <row r="179" spans="1:15" x14ac:dyDescent="0.25">
      <c r="A179" s="614"/>
      <c r="B179" s="597"/>
      <c r="C179" s="599"/>
      <c r="D179" s="314">
        <v>175430</v>
      </c>
      <c r="E179" s="315" t="s">
        <v>413</v>
      </c>
      <c r="F179" s="316" t="s">
        <v>414</v>
      </c>
      <c r="G179" s="322"/>
      <c r="H179" s="318">
        <v>2.25</v>
      </c>
      <c r="I179" s="319">
        <v>687300.58355550002</v>
      </c>
      <c r="J179" s="319">
        <v>4768.5</v>
      </c>
      <c r="K179" s="319">
        <v>0</v>
      </c>
      <c r="L179" s="319">
        <f t="shared" si="26"/>
        <v>65195.000000000044</v>
      </c>
      <c r="M179" s="319">
        <v>65195.000000000044</v>
      </c>
      <c r="N179" s="319">
        <v>0</v>
      </c>
      <c r="O179" s="320">
        <f t="shared" si="27"/>
        <v>757264.08355550002</v>
      </c>
    </row>
    <row r="180" spans="1:15" x14ac:dyDescent="0.25">
      <c r="A180" s="614"/>
      <c r="B180" s="597"/>
      <c r="C180" s="599"/>
      <c r="D180" s="226">
        <v>175434</v>
      </c>
      <c r="E180" s="227" t="s">
        <v>415</v>
      </c>
      <c r="F180" s="228" t="s">
        <v>416</v>
      </c>
      <c r="G180" s="229"/>
      <c r="H180" s="230">
        <v>5.3500000000000005</v>
      </c>
      <c r="I180" s="231">
        <v>1019719.68927988</v>
      </c>
      <c r="J180" s="231">
        <v>13384.75</v>
      </c>
      <c r="K180" s="231">
        <v>458220</v>
      </c>
      <c r="L180" s="231">
        <f t="shared" si="26"/>
        <v>214005</v>
      </c>
      <c r="M180" s="231">
        <v>214005</v>
      </c>
      <c r="N180" s="231">
        <v>0</v>
      </c>
      <c r="O180" s="232">
        <f t="shared" si="27"/>
        <v>1705329.4392798799</v>
      </c>
    </row>
    <row r="181" spans="1:15" x14ac:dyDescent="0.25">
      <c r="A181" s="614"/>
      <c r="B181" s="597"/>
      <c r="C181" s="599"/>
      <c r="D181" s="314">
        <v>175435</v>
      </c>
      <c r="E181" s="315" t="s">
        <v>417</v>
      </c>
      <c r="F181" s="316" t="s">
        <v>418</v>
      </c>
      <c r="G181" s="322"/>
      <c r="H181" s="318">
        <v>4</v>
      </c>
      <c r="I181" s="319">
        <v>673750.14329849998</v>
      </c>
      <c r="J181" s="319">
        <v>1871.25</v>
      </c>
      <c r="K181" s="319">
        <v>0</v>
      </c>
      <c r="L181" s="319">
        <f t="shared" si="26"/>
        <v>14500</v>
      </c>
      <c r="M181" s="319">
        <v>14500</v>
      </c>
      <c r="N181" s="319">
        <v>0</v>
      </c>
      <c r="O181" s="320">
        <f t="shared" si="27"/>
        <v>690121.39329849998</v>
      </c>
    </row>
    <row r="182" spans="1:15" x14ac:dyDescent="0.25">
      <c r="A182" s="614"/>
      <c r="B182" s="597"/>
      <c r="C182" s="599"/>
      <c r="D182" s="226">
        <v>175437</v>
      </c>
      <c r="E182" s="227" t="s">
        <v>419</v>
      </c>
      <c r="F182" s="228" t="s">
        <v>420</v>
      </c>
      <c r="G182" s="229"/>
      <c r="H182" s="230">
        <v>7.25</v>
      </c>
      <c r="I182" s="231">
        <v>1451450.2407317997</v>
      </c>
      <c r="J182" s="231">
        <v>10213.25</v>
      </c>
      <c r="K182" s="231">
        <v>349204</v>
      </c>
      <c r="L182" s="231">
        <f t="shared" si="26"/>
        <v>185883</v>
      </c>
      <c r="M182" s="231">
        <v>185883</v>
      </c>
      <c r="N182" s="231">
        <v>0</v>
      </c>
      <c r="O182" s="232">
        <f t="shared" si="27"/>
        <v>1996750.4907317997</v>
      </c>
    </row>
    <row r="183" spans="1:15" x14ac:dyDescent="0.25">
      <c r="A183" s="614"/>
      <c r="B183" s="597"/>
      <c r="C183" s="599"/>
      <c r="D183" s="314">
        <v>175438</v>
      </c>
      <c r="E183" s="315" t="s">
        <v>421</v>
      </c>
      <c r="F183" s="316" t="s">
        <v>405</v>
      </c>
      <c r="G183" s="322"/>
      <c r="H183" s="318">
        <v>15</v>
      </c>
      <c r="I183" s="319">
        <v>2734736.7280965387</v>
      </c>
      <c r="J183" s="319">
        <v>19157.25</v>
      </c>
      <c r="K183" s="319">
        <v>300000</v>
      </c>
      <c r="L183" s="319">
        <f t="shared" si="26"/>
        <v>243065</v>
      </c>
      <c r="M183" s="319">
        <v>243065</v>
      </c>
      <c r="N183" s="319">
        <v>0</v>
      </c>
      <c r="O183" s="320">
        <f t="shared" si="27"/>
        <v>3296958.9780965387</v>
      </c>
    </row>
    <row r="184" spans="1:15" x14ac:dyDescent="0.25">
      <c r="A184" s="614"/>
      <c r="B184" s="597"/>
      <c r="C184" s="599"/>
      <c r="D184" s="226">
        <v>175440</v>
      </c>
      <c r="E184" s="227" t="s">
        <v>422</v>
      </c>
      <c r="F184" s="228" t="s">
        <v>423</v>
      </c>
      <c r="G184" s="229"/>
      <c r="H184" s="230">
        <v>3</v>
      </c>
      <c r="I184" s="231">
        <v>387085.0298256001</v>
      </c>
      <c r="J184" s="231">
        <v>83845.75</v>
      </c>
      <c r="K184" s="231">
        <v>34500</v>
      </c>
      <c r="L184" s="231">
        <f t="shared" si="26"/>
        <v>1239614</v>
      </c>
      <c r="M184" s="231">
        <v>1188614</v>
      </c>
      <c r="N184" s="231">
        <v>51000</v>
      </c>
      <c r="O184" s="232">
        <f t="shared" si="27"/>
        <v>1745044.7798256001</v>
      </c>
    </row>
    <row r="185" spans="1:15" ht="30" x14ac:dyDescent="0.25">
      <c r="A185" s="614"/>
      <c r="B185" s="597"/>
      <c r="C185" s="599"/>
      <c r="D185" s="314">
        <v>175449</v>
      </c>
      <c r="E185" s="315" t="s">
        <v>424</v>
      </c>
      <c r="F185" s="316" t="s">
        <v>425</v>
      </c>
      <c r="G185" s="322"/>
      <c r="H185" s="318">
        <v>9</v>
      </c>
      <c r="I185" s="319">
        <v>1930194.0530466</v>
      </c>
      <c r="J185" s="319">
        <v>40536.287499999999</v>
      </c>
      <c r="K185" s="319">
        <v>308000</v>
      </c>
      <c r="L185" s="319">
        <f t="shared" si="26"/>
        <v>34100</v>
      </c>
      <c r="M185" s="319">
        <v>34100</v>
      </c>
      <c r="N185" s="319">
        <v>0</v>
      </c>
      <c r="O185" s="320">
        <f t="shared" si="27"/>
        <v>2312830.3405466001</v>
      </c>
    </row>
    <row r="186" spans="1:15" x14ac:dyDescent="0.25">
      <c r="A186" s="614"/>
      <c r="B186" s="597"/>
      <c r="C186" s="355" t="str">
        <f>+C178&amp;" Total"</f>
        <v>3.2.3 IT Service Scaling and Product Management Total</v>
      </c>
      <c r="D186" s="343"/>
      <c r="E186" s="344"/>
      <c r="F186" s="345"/>
      <c r="G186" s="346"/>
      <c r="H186" s="328">
        <f>SUM(H178:H185)</f>
        <v>45.85</v>
      </c>
      <c r="I186" s="335">
        <f t="shared" ref="I186:N186" si="37">SUM(I178:I185)</f>
        <v>8884236.4678344168</v>
      </c>
      <c r="J186" s="335">
        <f t="shared" si="37"/>
        <v>173777.03750000001</v>
      </c>
      <c r="K186" s="335">
        <f t="shared" si="37"/>
        <v>1591928</v>
      </c>
      <c r="L186" s="335">
        <f t="shared" si="26"/>
        <v>2001362</v>
      </c>
      <c r="M186" s="335">
        <f t="shared" si="37"/>
        <v>1950362</v>
      </c>
      <c r="N186" s="335">
        <f t="shared" si="37"/>
        <v>51000</v>
      </c>
      <c r="O186" s="336">
        <f t="shared" si="27"/>
        <v>12651303.505334416</v>
      </c>
    </row>
    <row r="187" spans="1:15" ht="15.75" thickBot="1" x14ac:dyDescent="0.3">
      <c r="A187" s="614"/>
      <c r="B187" s="347" t="str">
        <f>+B168&amp;" Total"</f>
        <v>3.2 Ensure structured coordination of ICANN’s technical resources Total</v>
      </c>
      <c r="C187" s="348"/>
      <c r="D187" s="349"/>
      <c r="E187" s="348"/>
      <c r="F187" s="350"/>
      <c r="G187" s="358"/>
      <c r="H187" s="359">
        <f t="shared" ref="H187:N187" si="38">H174+H177+H186</f>
        <v>72.2</v>
      </c>
      <c r="I187" s="353">
        <f t="shared" si="38"/>
        <v>13571333.263721395</v>
      </c>
      <c r="J187" s="353">
        <f t="shared" si="38"/>
        <v>566961.03749999998</v>
      </c>
      <c r="K187" s="353">
        <f t="shared" si="38"/>
        <v>2599728</v>
      </c>
      <c r="L187" s="353">
        <f t="shared" si="26"/>
        <v>6504422.0525000002</v>
      </c>
      <c r="M187" s="353">
        <f t="shared" si="38"/>
        <v>5806922.0525000002</v>
      </c>
      <c r="N187" s="353">
        <f t="shared" si="38"/>
        <v>697500</v>
      </c>
      <c r="O187" s="354">
        <f t="shared" si="27"/>
        <v>23242444.353721395</v>
      </c>
    </row>
    <row r="188" spans="1:15" x14ac:dyDescent="0.25">
      <c r="A188" s="614"/>
      <c r="B188" s="600" t="s">
        <v>65</v>
      </c>
      <c r="C188" s="602" t="s">
        <v>66</v>
      </c>
      <c r="D188" s="360">
        <v>152208</v>
      </c>
      <c r="E188" s="361" t="s">
        <v>426</v>
      </c>
      <c r="F188" s="361" t="s">
        <v>427</v>
      </c>
      <c r="G188" s="362"/>
      <c r="H188" s="238">
        <v>0</v>
      </c>
      <c r="I188" s="239">
        <v>0</v>
      </c>
      <c r="J188" s="239">
        <v>5150</v>
      </c>
      <c r="K188" s="239">
        <v>0</v>
      </c>
      <c r="L188" s="239">
        <f t="shared" si="26"/>
        <v>102000</v>
      </c>
      <c r="M188" s="239">
        <v>102000</v>
      </c>
      <c r="N188" s="239">
        <v>0</v>
      </c>
      <c r="O188" s="240">
        <f t="shared" si="27"/>
        <v>107150</v>
      </c>
    </row>
    <row r="189" spans="1:15" ht="30" x14ac:dyDescent="0.25">
      <c r="A189" s="614"/>
      <c r="B189" s="597"/>
      <c r="C189" s="598"/>
      <c r="D189" s="314">
        <v>175422</v>
      </c>
      <c r="E189" s="315" t="s">
        <v>428</v>
      </c>
      <c r="F189" s="316" t="s">
        <v>429</v>
      </c>
      <c r="G189" s="322"/>
      <c r="H189" s="318">
        <v>4.25</v>
      </c>
      <c r="I189" s="319">
        <v>646304.9292755191</v>
      </c>
      <c r="J189" s="319">
        <v>19884.75</v>
      </c>
      <c r="K189" s="319">
        <v>84615</v>
      </c>
      <c r="L189" s="319">
        <f t="shared" si="26"/>
        <v>88670</v>
      </c>
      <c r="M189" s="319">
        <v>88670</v>
      </c>
      <c r="N189" s="319">
        <v>0</v>
      </c>
      <c r="O189" s="320">
        <f t="shared" si="27"/>
        <v>839474.6792755191</v>
      </c>
    </row>
    <row r="190" spans="1:15" x14ac:dyDescent="0.25">
      <c r="A190" s="614"/>
      <c r="B190" s="597"/>
      <c r="C190" s="598"/>
      <c r="D190" s="185">
        <v>176459</v>
      </c>
      <c r="E190" s="200" t="s">
        <v>430</v>
      </c>
      <c r="F190" s="200" t="s">
        <v>431</v>
      </c>
      <c r="G190" s="236"/>
      <c r="H190" s="203">
        <v>0.85</v>
      </c>
      <c r="I190" s="204">
        <v>164047.05012775949</v>
      </c>
      <c r="J190" s="204">
        <v>0</v>
      </c>
      <c r="K190" s="204">
        <v>92400</v>
      </c>
      <c r="L190" s="204">
        <f t="shared" si="26"/>
        <v>16920</v>
      </c>
      <c r="M190" s="204">
        <v>16920</v>
      </c>
      <c r="N190" s="204">
        <v>0</v>
      </c>
      <c r="O190" s="205">
        <f t="shared" si="27"/>
        <v>273367.05012775946</v>
      </c>
    </row>
    <row r="191" spans="1:15" x14ac:dyDescent="0.25">
      <c r="A191" s="614"/>
      <c r="B191" s="597"/>
      <c r="C191" s="598"/>
      <c r="D191" s="314">
        <v>176460</v>
      </c>
      <c r="E191" s="315" t="s">
        <v>432</v>
      </c>
      <c r="F191" s="316" t="s">
        <v>433</v>
      </c>
      <c r="G191" s="322"/>
      <c r="H191" s="318">
        <v>7.15</v>
      </c>
      <c r="I191" s="319">
        <v>1292818.4246637344</v>
      </c>
      <c r="J191" s="319">
        <v>6825</v>
      </c>
      <c r="K191" s="319">
        <v>79800</v>
      </c>
      <c r="L191" s="319">
        <f t="shared" si="26"/>
        <v>79800</v>
      </c>
      <c r="M191" s="319">
        <v>79800</v>
      </c>
      <c r="N191" s="319">
        <v>0</v>
      </c>
      <c r="O191" s="320">
        <f t="shared" si="27"/>
        <v>1459243.4246637344</v>
      </c>
    </row>
    <row r="192" spans="1:15" x14ac:dyDescent="0.25">
      <c r="A192" s="614"/>
      <c r="B192" s="597"/>
      <c r="C192" s="598"/>
      <c r="D192" s="185">
        <v>176461</v>
      </c>
      <c r="E192" s="200" t="s">
        <v>434</v>
      </c>
      <c r="F192" s="200" t="s">
        <v>435</v>
      </c>
      <c r="G192" s="236"/>
      <c r="H192" s="203">
        <v>0.84999999999999987</v>
      </c>
      <c r="I192" s="204">
        <v>198978.22951225506</v>
      </c>
      <c r="J192" s="204">
        <v>0</v>
      </c>
      <c r="K192" s="204">
        <v>59000</v>
      </c>
      <c r="L192" s="204">
        <f t="shared" si="26"/>
        <v>0</v>
      </c>
      <c r="M192" s="204">
        <v>0</v>
      </c>
      <c r="N192" s="204">
        <v>0</v>
      </c>
      <c r="O192" s="205">
        <f t="shared" si="27"/>
        <v>257978.22951225506</v>
      </c>
    </row>
    <row r="193" spans="1:15" x14ac:dyDescent="0.25">
      <c r="A193" s="614"/>
      <c r="B193" s="597"/>
      <c r="C193" s="355" t="str">
        <f>+C188&amp;" Total"</f>
        <v>3.3.1 People Management Total</v>
      </c>
      <c r="D193" s="343"/>
      <c r="E193" s="344"/>
      <c r="F193" s="345"/>
      <c r="G193" s="346"/>
      <c r="H193" s="328">
        <f t="shared" ref="H193:N193" si="39">SUM(H188:H192)</f>
        <v>13.1</v>
      </c>
      <c r="I193" s="335">
        <f t="shared" si="39"/>
        <v>2302148.6335792681</v>
      </c>
      <c r="J193" s="335">
        <f t="shared" si="39"/>
        <v>31859.75</v>
      </c>
      <c r="K193" s="335">
        <f t="shared" si="39"/>
        <v>315815</v>
      </c>
      <c r="L193" s="335">
        <f t="shared" si="26"/>
        <v>287390</v>
      </c>
      <c r="M193" s="335">
        <f t="shared" si="39"/>
        <v>287390</v>
      </c>
      <c r="N193" s="335">
        <f t="shared" si="39"/>
        <v>0</v>
      </c>
      <c r="O193" s="336">
        <f t="shared" si="27"/>
        <v>2937213.3835792681</v>
      </c>
    </row>
    <row r="194" spans="1:15" x14ac:dyDescent="0.25">
      <c r="A194" s="614"/>
      <c r="B194" s="597"/>
      <c r="C194" s="599" t="s">
        <v>67</v>
      </c>
      <c r="D194" s="314">
        <v>173002</v>
      </c>
      <c r="E194" s="315" t="s">
        <v>436</v>
      </c>
      <c r="F194" s="316" t="s">
        <v>437</v>
      </c>
      <c r="G194" s="322"/>
      <c r="H194" s="318">
        <v>0</v>
      </c>
      <c r="I194" s="319">
        <v>0</v>
      </c>
      <c r="J194" s="319">
        <v>45748.5</v>
      </c>
      <c r="K194" s="319">
        <v>0</v>
      </c>
      <c r="L194" s="319">
        <f t="shared" si="26"/>
        <v>406615.4</v>
      </c>
      <c r="M194" s="319">
        <v>406615.4</v>
      </c>
      <c r="N194" s="319">
        <v>0</v>
      </c>
      <c r="O194" s="320">
        <f t="shared" si="27"/>
        <v>452363.9</v>
      </c>
    </row>
    <row r="195" spans="1:15" x14ac:dyDescent="0.25">
      <c r="A195" s="614"/>
      <c r="B195" s="597"/>
      <c r="C195" s="599"/>
      <c r="D195" s="185">
        <v>173004</v>
      </c>
      <c r="E195" s="200" t="s">
        <v>438</v>
      </c>
      <c r="F195" s="200" t="s">
        <v>439</v>
      </c>
      <c r="G195" s="236"/>
      <c r="H195" s="203">
        <v>0</v>
      </c>
      <c r="I195" s="204">
        <v>0</v>
      </c>
      <c r="J195" s="204">
        <v>65250</v>
      </c>
      <c r="K195" s="204">
        <v>0</v>
      </c>
      <c r="L195" s="204">
        <f t="shared" si="26"/>
        <v>343046</v>
      </c>
      <c r="M195" s="204">
        <v>343046</v>
      </c>
      <c r="N195" s="204">
        <v>0</v>
      </c>
      <c r="O195" s="205">
        <f t="shared" si="27"/>
        <v>408296</v>
      </c>
    </row>
    <row r="196" spans="1:15" x14ac:dyDescent="0.25">
      <c r="A196" s="614"/>
      <c r="B196" s="597"/>
      <c r="C196" s="599"/>
      <c r="D196" s="314">
        <v>173007</v>
      </c>
      <c r="E196" s="315" t="s">
        <v>440</v>
      </c>
      <c r="F196" s="316" t="s">
        <v>441</v>
      </c>
      <c r="G196" s="322"/>
      <c r="H196" s="318">
        <v>0.29999999999999993</v>
      </c>
      <c r="I196" s="319">
        <v>45925.246561487387</v>
      </c>
      <c r="J196" s="319">
        <v>66078</v>
      </c>
      <c r="K196" s="319">
        <v>9000</v>
      </c>
      <c r="L196" s="319">
        <f t="shared" si="26"/>
        <v>484484.40250860265</v>
      </c>
      <c r="M196" s="319">
        <v>484484.40250860265</v>
      </c>
      <c r="N196" s="319">
        <v>0</v>
      </c>
      <c r="O196" s="320">
        <f t="shared" si="27"/>
        <v>605487.64907009003</v>
      </c>
    </row>
    <row r="197" spans="1:15" x14ac:dyDescent="0.25">
      <c r="A197" s="614"/>
      <c r="B197" s="597"/>
      <c r="C197" s="599"/>
      <c r="D197" s="185">
        <v>173010</v>
      </c>
      <c r="E197" s="200" t="s">
        <v>442</v>
      </c>
      <c r="F197" s="200" t="s">
        <v>405</v>
      </c>
      <c r="G197" s="236"/>
      <c r="H197" s="203">
        <v>0</v>
      </c>
      <c r="I197" s="204">
        <v>0</v>
      </c>
      <c r="J197" s="204">
        <v>12412.5</v>
      </c>
      <c r="K197" s="204">
        <v>0</v>
      </c>
      <c r="L197" s="204">
        <f t="shared" si="26"/>
        <v>25550</v>
      </c>
      <c r="M197" s="204">
        <v>25550</v>
      </c>
      <c r="N197" s="204">
        <v>0</v>
      </c>
      <c r="O197" s="205">
        <f t="shared" si="27"/>
        <v>37962.5</v>
      </c>
    </row>
    <row r="198" spans="1:15" x14ac:dyDescent="0.25">
      <c r="A198" s="614"/>
      <c r="B198" s="597"/>
      <c r="C198" s="599"/>
      <c r="D198" s="314">
        <v>173013</v>
      </c>
      <c r="E198" s="315" t="s">
        <v>443</v>
      </c>
      <c r="F198" s="316" t="s">
        <v>444</v>
      </c>
      <c r="G198" s="322"/>
      <c r="H198" s="318">
        <v>6</v>
      </c>
      <c r="I198" s="319">
        <v>607397.11490099994</v>
      </c>
      <c r="J198" s="319">
        <v>61386</v>
      </c>
      <c r="K198" s="319">
        <v>0</v>
      </c>
      <c r="L198" s="319">
        <f t="shared" si="26"/>
        <v>3860135</v>
      </c>
      <c r="M198" s="319">
        <v>3785135</v>
      </c>
      <c r="N198" s="319">
        <v>75000</v>
      </c>
      <c r="O198" s="320">
        <f t="shared" si="27"/>
        <v>4528918.1149009997</v>
      </c>
    </row>
    <row r="199" spans="1:15" ht="30" x14ac:dyDescent="0.25">
      <c r="A199" s="614"/>
      <c r="B199" s="597"/>
      <c r="C199" s="599"/>
      <c r="D199" s="185">
        <v>174253</v>
      </c>
      <c r="E199" s="200" t="s">
        <v>445</v>
      </c>
      <c r="F199" s="200" t="s">
        <v>446</v>
      </c>
      <c r="G199" s="236"/>
      <c r="H199" s="203">
        <v>0</v>
      </c>
      <c r="I199" s="204">
        <v>0</v>
      </c>
      <c r="J199" s="204">
        <v>96000</v>
      </c>
      <c r="K199" s="204">
        <v>0</v>
      </c>
      <c r="L199" s="204">
        <f t="shared" si="26"/>
        <v>917529.96</v>
      </c>
      <c r="M199" s="204">
        <v>902529.96</v>
      </c>
      <c r="N199" s="204">
        <v>15000</v>
      </c>
      <c r="O199" s="205">
        <f t="shared" si="27"/>
        <v>1013529.96</v>
      </c>
    </row>
    <row r="200" spans="1:15" x14ac:dyDescent="0.25">
      <c r="A200" s="614"/>
      <c r="B200" s="597"/>
      <c r="C200" s="599"/>
      <c r="D200" s="314">
        <v>174256</v>
      </c>
      <c r="E200" s="315" t="s">
        <v>447</v>
      </c>
      <c r="F200" s="316" t="s">
        <v>448</v>
      </c>
      <c r="G200" s="322"/>
      <c r="H200" s="318">
        <v>0.73333333333333317</v>
      </c>
      <c r="I200" s="319">
        <v>162402.65297154</v>
      </c>
      <c r="J200" s="319">
        <v>750</v>
      </c>
      <c r="K200" s="319">
        <v>0</v>
      </c>
      <c r="L200" s="319">
        <f t="shared" ref="L200:L262" si="40">+M200+N200</f>
        <v>222515</v>
      </c>
      <c r="M200" s="319">
        <v>222515</v>
      </c>
      <c r="N200" s="319">
        <v>0</v>
      </c>
      <c r="O200" s="320">
        <f t="shared" ref="O200:O262" si="41">SUM(I200:L200)</f>
        <v>385667.65297154</v>
      </c>
    </row>
    <row r="201" spans="1:15" x14ac:dyDescent="0.25">
      <c r="A201" s="614"/>
      <c r="B201" s="597"/>
      <c r="C201" s="599"/>
      <c r="D201" s="185">
        <v>174302</v>
      </c>
      <c r="E201" s="200" t="s">
        <v>449</v>
      </c>
      <c r="F201" s="200" t="s">
        <v>450</v>
      </c>
      <c r="G201" s="236"/>
      <c r="H201" s="203">
        <v>0</v>
      </c>
      <c r="I201" s="204">
        <v>0</v>
      </c>
      <c r="J201" s="204">
        <v>0</v>
      </c>
      <c r="K201" s="204">
        <v>0</v>
      </c>
      <c r="L201" s="204">
        <f t="shared" si="40"/>
        <v>24000</v>
      </c>
      <c r="M201" s="204">
        <v>24000</v>
      </c>
      <c r="N201" s="204">
        <v>0</v>
      </c>
      <c r="O201" s="205">
        <f t="shared" si="41"/>
        <v>24000</v>
      </c>
    </row>
    <row r="202" spans="1:15" x14ac:dyDescent="0.25">
      <c r="A202" s="614"/>
      <c r="B202" s="597"/>
      <c r="C202" s="599"/>
      <c r="D202" s="314">
        <v>174505</v>
      </c>
      <c r="E202" s="315" t="s">
        <v>271</v>
      </c>
      <c r="F202" s="316" t="s">
        <v>451</v>
      </c>
      <c r="G202" s="322"/>
      <c r="H202" s="318">
        <v>0</v>
      </c>
      <c r="I202" s="319">
        <v>0</v>
      </c>
      <c r="J202" s="319">
        <v>0</v>
      </c>
      <c r="K202" s="319">
        <v>2640</v>
      </c>
      <c r="L202" s="319">
        <f t="shared" si="40"/>
        <v>0</v>
      </c>
      <c r="M202" s="319">
        <v>0</v>
      </c>
      <c r="N202" s="319">
        <v>0</v>
      </c>
      <c r="O202" s="320">
        <f t="shared" si="41"/>
        <v>2640</v>
      </c>
    </row>
    <row r="203" spans="1:15" ht="30" x14ac:dyDescent="0.25">
      <c r="A203" s="614"/>
      <c r="B203" s="597"/>
      <c r="C203" s="599"/>
      <c r="D203" s="185">
        <v>175402</v>
      </c>
      <c r="E203" s="200" t="s">
        <v>452</v>
      </c>
      <c r="F203" s="200" t="s">
        <v>453</v>
      </c>
      <c r="G203" s="236"/>
      <c r="H203" s="203">
        <v>3</v>
      </c>
      <c r="I203" s="204">
        <v>1409629.5757376999</v>
      </c>
      <c r="J203" s="204">
        <v>134467.5</v>
      </c>
      <c r="K203" s="204">
        <v>186996</v>
      </c>
      <c r="L203" s="204">
        <f t="shared" si="40"/>
        <v>11040</v>
      </c>
      <c r="M203" s="204">
        <v>11040</v>
      </c>
      <c r="N203" s="204">
        <v>0</v>
      </c>
      <c r="O203" s="205">
        <f t="shared" si="41"/>
        <v>1742133.0757376999</v>
      </c>
    </row>
    <row r="204" spans="1:15" x14ac:dyDescent="0.25">
      <c r="A204" s="614"/>
      <c r="B204" s="597"/>
      <c r="C204" s="599"/>
      <c r="D204" s="314">
        <v>175424</v>
      </c>
      <c r="E204" s="315" t="s">
        <v>454</v>
      </c>
      <c r="F204" s="316" t="s">
        <v>455</v>
      </c>
      <c r="G204" s="322"/>
      <c r="H204" s="318">
        <v>9.9999999999999992E-2</v>
      </c>
      <c r="I204" s="319">
        <v>42895.834800000004</v>
      </c>
      <c r="J204" s="319">
        <v>10257.25</v>
      </c>
      <c r="K204" s="319">
        <v>5000</v>
      </c>
      <c r="L204" s="319">
        <f t="shared" si="40"/>
        <v>14550</v>
      </c>
      <c r="M204" s="319">
        <v>14550</v>
      </c>
      <c r="N204" s="319">
        <v>0</v>
      </c>
      <c r="O204" s="320">
        <f t="shared" si="41"/>
        <v>72703.084800000011</v>
      </c>
    </row>
    <row r="205" spans="1:15" x14ac:dyDescent="0.25">
      <c r="A205" s="614"/>
      <c r="B205" s="597"/>
      <c r="C205" s="599"/>
      <c r="D205" s="185">
        <v>175507</v>
      </c>
      <c r="E205" s="200" t="s">
        <v>456</v>
      </c>
      <c r="F205" s="200" t="s">
        <v>457</v>
      </c>
      <c r="G205" s="236"/>
      <c r="H205" s="203">
        <v>2.0500000000000003</v>
      </c>
      <c r="I205" s="204">
        <v>159443.4460800153</v>
      </c>
      <c r="J205" s="204">
        <v>51488</v>
      </c>
      <c r="K205" s="204">
        <v>0</v>
      </c>
      <c r="L205" s="204">
        <f t="shared" si="40"/>
        <v>12210</v>
      </c>
      <c r="M205" s="204">
        <v>12210</v>
      </c>
      <c r="N205" s="204">
        <v>0</v>
      </c>
      <c r="O205" s="205">
        <f t="shared" si="41"/>
        <v>223141.4460800153</v>
      </c>
    </row>
    <row r="206" spans="1:15" x14ac:dyDescent="0.25">
      <c r="A206" s="614"/>
      <c r="B206" s="597"/>
      <c r="C206" s="599"/>
      <c r="D206" s="314">
        <v>175553</v>
      </c>
      <c r="E206" s="315" t="s">
        <v>458</v>
      </c>
      <c r="F206" s="316" t="s">
        <v>459</v>
      </c>
      <c r="G206" s="322"/>
      <c r="H206" s="318">
        <v>1</v>
      </c>
      <c r="I206" s="319">
        <v>597826.89264420001</v>
      </c>
      <c r="J206" s="319">
        <v>38478</v>
      </c>
      <c r="K206" s="319">
        <v>0</v>
      </c>
      <c r="L206" s="319">
        <f t="shared" si="40"/>
        <v>10720</v>
      </c>
      <c r="M206" s="319">
        <v>10720</v>
      </c>
      <c r="N206" s="319">
        <v>0</v>
      </c>
      <c r="O206" s="320">
        <f t="shared" si="41"/>
        <v>647024.89264420001</v>
      </c>
    </row>
    <row r="207" spans="1:15" x14ac:dyDescent="0.25">
      <c r="A207" s="614"/>
      <c r="B207" s="597"/>
      <c r="C207" s="355" t="str">
        <f>+C194&amp;" Total"</f>
        <v>3.3.2 Global Operations Total</v>
      </c>
      <c r="D207" s="343"/>
      <c r="E207" s="344"/>
      <c r="F207" s="345"/>
      <c r="G207" s="346"/>
      <c r="H207" s="328">
        <f>SUM(H194:H206)</f>
        <v>13.183333333333334</v>
      </c>
      <c r="I207" s="335">
        <f t="shared" ref="I207:N207" si="42">SUM(I194:I206)</f>
        <v>3025520.7636959427</v>
      </c>
      <c r="J207" s="335">
        <f t="shared" si="42"/>
        <v>582315.75</v>
      </c>
      <c r="K207" s="335">
        <f t="shared" si="42"/>
        <v>203636</v>
      </c>
      <c r="L207" s="335">
        <f t="shared" si="40"/>
        <v>6332395.7625086028</v>
      </c>
      <c r="M207" s="335">
        <f t="shared" si="42"/>
        <v>6242395.7625086028</v>
      </c>
      <c r="N207" s="335">
        <f t="shared" si="42"/>
        <v>90000</v>
      </c>
      <c r="O207" s="336">
        <f t="shared" si="41"/>
        <v>10143868.276204545</v>
      </c>
    </row>
    <row r="208" spans="1:15" ht="15.75" thickBot="1" x14ac:dyDescent="0.3">
      <c r="A208" s="614"/>
      <c r="B208" s="347" t="str">
        <f>+B188&amp;" Total"</f>
        <v>3.3 Develop a globally diverse culture of knowledge and expertise available to ICANN’s Board, staff, and stakeholders Total</v>
      </c>
      <c r="C208" s="348"/>
      <c r="D208" s="349"/>
      <c r="E208" s="348"/>
      <c r="F208" s="350"/>
      <c r="G208" s="351"/>
      <c r="H208" s="352">
        <f>+H193+H207</f>
        <v>26.283333333333331</v>
      </c>
      <c r="I208" s="353">
        <f t="shared" ref="I208:N208" si="43">+I193+I207</f>
        <v>5327669.3972752113</v>
      </c>
      <c r="J208" s="353">
        <f t="shared" si="43"/>
        <v>614175.5</v>
      </c>
      <c r="K208" s="353">
        <f t="shared" si="43"/>
        <v>519451</v>
      </c>
      <c r="L208" s="353">
        <f t="shared" si="40"/>
        <v>6619785.7625086028</v>
      </c>
      <c r="M208" s="353">
        <f t="shared" si="43"/>
        <v>6529785.7625086028</v>
      </c>
      <c r="N208" s="353">
        <f t="shared" si="43"/>
        <v>90000</v>
      </c>
      <c r="O208" s="354">
        <f t="shared" si="41"/>
        <v>13081081.659783814</v>
      </c>
    </row>
    <row r="209" spans="1:15" ht="15.75" thickBot="1" x14ac:dyDescent="0.3">
      <c r="A209" s="363" t="s">
        <v>130</v>
      </c>
      <c r="B209" s="364"/>
      <c r="C209" s="365"/>
      <c r="D209" s="366"/>
      <c r="E209" s="365"/>
      <c r="F209" s="367"/>
      <c r="G209" s="368"/>
      <c r="H209" s="369">
        <f>H208+H187+H167</f>
        <v>135.65333333333334</v>
      </c>
      <c r="I209" s="370">
        <f t="shared" ref="I209:N209" si="44">I208+I187+I167</f>
        <v>25680318.225039974</v>
      </c>
      <c r="J209" s="370">
        <f t="shared" si="44"/>
        <v>1813649.0375000001</v>
      </c>
      <c r="K209" s="370">
        <f t="shared" si="44"/>
        <v>4373775</v>
      </c>
      <c r="L209" s="370">
        <f t="shared" si="40"/>
        <v>14754113.815008603</v>
      </c>
      <c r="M209" s="370">
        <f t="shared" si="44"/>
        <v>13946613.815008603</v>
      </c>
      <c r="N209" s="370">
        <f t="shared" si="44"/>
        <v>807500</v>
      </c>
      <c r="O209" s="371">
        <f t="shared" si="41"/>
        <v>46621856.077548578</v>
      </c>
    </row>
    <row r="210" spans="1:15" ht="105" x14ac:dyDescent="0.25">
      <c r="A210" s="603" t="s">
        <v>131</v>
      </c>
      <c r="B210" s="606" t="s">
        <v>71</v>
      </c>
      <c r="C210" s="372" t="s">
        <v>72</v>
      </c>
      <c r="D210" s="185">
        <v>178604</v>
      </c>
      <c r="E210" s="200" t="s">
        <v>460</v>
      </c>
      <c r="F210" s="200" t="s">
        <v>461</v>
      </c>
      <c r="G210" s="236"/>
      <c r="H210" s="238">
        <v>2.5666666666666669</v>
      </c>
      <c r="I210" s="239">
        <v>811905.10280496732</v>
      </c>
      <c r="J210" s="239">
        <v>80125</v>
      </c>
      <c r="K210" s="239">
        <v>0</v>
      </c>
      <c r="L210" s="239">
        <f t="shared" si="40"/>
        <v>194460</v>
      </c>
      <c r="M210" s="239">
        <v>194460</v>
      </c>
      <c r="N210" s="239">
        <v>0</v>
      </c>
      <c r="O210" s="240">
        <f t="shared" si="41"/>
        <v>1086490.1028049672</v>
      </c>
    </row>
    <row r="211" spans="1:15" x14ac:dyDescent="0.25">
      <c r="A211" s="604"/>
      <c r="B211" s="607"/>
      <c r="C211" s="373" t="str">
        <f>+C210&amp;" Total"</f>
        <v>4.1.1 Coordination of ICANN participation in Internet Governance Total</v>
      </c>
      <c r="D211" s="374"/>
      <c r="E211" s="375"/>
      <c r="F211" s="376"/>
      <c r="G211" s="377"/>
      <c r="H211" s="378">
        <f t="shared" ref="H211:N212" si="45">H210</f>
        <v>2.5666666666666669</v>
      </c>
      <c r="I211" s="379">
        <f t="shared" si="45"/>
        <v>811905.10280496732</v>
      </c>
      <c r="J211" s="379">
        <f t="shared" si="45"/>
        <v>80125</v>
      </c>
      <c r="K211" s="379">
        <f t="shared" si="45"/>
        <v>0</v>
      </c>
      <c r="L211" s="379">
        <f t="shared" si="40"/>
        <v>194460</v>
      </c>
      <c r="M211" s="379">
        <f t="shared" si="45"/>
        <v>194460</v>
      </c>
      <c r="N211" s="379">
        <f t="shared" si="45"/>
        <v>0</v>
      </c>
      <c r="O211" s="380">
        <f t="shared" si="41"/>
        <v>1086490.1028049672</v>
      </c>
    </row>
    <row r="212" spans="1:15" ht="15.75" thickBot="1" x14ac:dyDescent="0.3">
      <c r="A212" s="604"/>
      <c r="B212" s="381" t="str">
        <f>+B210&amp;" Total"</f>
        <v>4.1 Encourage engagement with the existing internet governance ecosystem at national, regional and global levels Total</v>
      </c>
      <c r="C212" s="382"/>
      <c r="D212" s="383"/>
      <c r="E212" s="384"/>
      <c r="F212" s="384"/>
      <c r="G212" s="385"/>
      <c r="H212" s="386">
        <f t="shared" si="45"/>
        <v>2.5666666666666669</v>
      </c>
      <c r="I212" s="387">
        <f t="shared" si="45"/>
        <v>811905.10280496732</v>
      </c>
      <c r="J212" s="387">
        <f t="shared" si="45"/>
        <v>80125</v>
      </c>
      <c r="K212" s="387">
        <f t="shared" si="45"/>
        <v>0</v>
      </c>
      <c r="L212" s="387">
        <f t="shared" si="40"/>
        <v>194460</v>
      </c>
      <c r="M212" s="387">
        <f t="shared" si="45"/>
        <v>194460</v>
      </c>
      <c r="N212" s="387">
        <f t="shared" si="45"/>
        <v>0</v>
      </c>
      <c r="O212" s="388">
        <f t="shared" si="41"/>
        <v>1086490.1028049672</v>
      </c>
    </row>
    <row r="213" spans="1:15" ht="75" x14ac:dyDescent="0.25">
      <c r="A213" s="604"/>
      <c r="B213" s="389"/>
      <c r="C213" s="608" t="s">
        <v>75</v>
      </c>
      <c r="D213" s="390">
        <v>154157</v>
      </c>
      <c r="E213" s="391" t="s">
        <v>462</v>
      </c>
      <c r="F213" s="391" t="s">
        <v>463</v>
      </c>
      <c r="G213" s="392"/>
      <c r="H213" s="393">
        <v>0.26666666666666666</v>
      </c>
      <c r="I213" s="394">
        <v>84239.891086845208</v>
      </c>
      <c r="J213" s="394">
        <v>0</v>
      </c>
      <c r="K213" s="394">
        <v>0</v>
      </c>
      <c r="L213" s="394">
        <f t="shared" si="40"/>
        <v>0</v>
      </c>
      <c r="M213" s="394">
        <v>0</v>
      </c>
      <c r="N213" s="394">
        <v>0</v>
      </c>
      <c r="O213" s="395">
        <f t="shared" si="41"/>
        <v>84239.891086845208</v>
      </c>
    </row>
    <row r="214" spans="1:15" ht="105" x14ac:dyDescent="0.25">
      <c r="A214" s="604"/>
      <c r="B214" s="607" t="s">
        <v>74</v>
      </c>
      <c r="C214" s="609"/>
      <c r="D214" s="396">
        <v>178602</v>
      </c>
      <c r="E214" s="397" t="s">
        <v>464</v>
      </c>
      <c r="F214" s="397" t="s">
        <v>465</v>
      </c>
      <c r="G214" s="398"/>
      <c r="H214" s="399">
        <v>1.4666666666666663</v>
      </c>
      <c r="I214" s="400">
        <v>474468.72226902959</v>
      </c>
      <c r="J214" s="400">
        <v>9600</v>
      </c>
      <c r="K214" s="400">
        <v>0</v>
      </c>
      <c r="L214" s="400">
        <f t="shared" si="40"/>
        <v>45000</v>
      </c>
      <c r="M214" s="400">
        <v>45000</v>
      </c>
      <c r="N214" s="400">
        <v>0</v>
      </c>
      <c r="O214" s="401">
        <f t="shared" si="41"/>
        <v>529068.72226902959</v>
      </c>
    </row>
    <row r="215" spans="1:15" x14ac:dyDescent="0.25">
      <c r="A215" s="604"/>
      <c r="B215" s="607"/>
      <c r="C215" s="373" t="str">
        <f>+C213&amp;" Total"</f>
        <v>4.2.1 Working with Governments and Intergovernmental Organizations Total</v>
      </c>
      <c r="D215" s="374"/>
      <c r="E215" s="375"/>
      <c r="F215" s="376"/>
      <c r="G215" s="377"/>
      <c r="H215" s="402">
        <f>SUM(H213:H214)</f>
        <v>1.7333333333333329</v>
      </c>
      <c r="I215" s="403">
        <f t="shared" ref="I215:N215" si="46">SUM(I213:I214)</f>
        <v>558708.61335587478</v>
      </c>
      <c r="J215" s="403">
        <f t="shared" si="46"/>
        <v>9600</v>
      </c>
      <c r="K215" s="403">
        <f t="shared" si="46"/>
        <v>0</v>
      </c>
      <c r="L215" s="403">
        <f t="shared" si="40"/>
        <v>45000</v>
      </c>
      <c r="M215" s="403">
        <f t="shared" si="46"/>
        <v>45000</v>
      </c>
      <c r="N215" s="403">
        <f t="shared" si="46"/>
        <v>0</v>
      </c>
      <c r="O215" s="404">
        <f t="shared" si="41"/>
        <v>613308.61335587478</v>
      </c>
    </row>
    <row r="216" spans="1:15" ht="15.75" thickBot="1" x14ac:dyDescent="0.3">
      <c r="A216" s="604"/>
      <c r="B216" s="381" t="str">
        <f>+B214&amp;" Total"</f>
        <v>4.2 Clarify the role of governments in ICANN and work with them to strengthen their commitment to supporting the global Internet ecosystem Total</v>
      </c>
      <c r="C216" s="384"/>
      <c r="D216" s="383"/>
      <c r="E216" s="384"/>
      <c r="F216" s="384"/>
      <c r="G216" s="385"/>
      <c r="H216" s="405">
        <f>H215</f>
        <v>1.7333333333333329</v>
      </c>
      <c r="I216" s="406">
        <f t="shared" ref="I216:N216" si="47">I215</f>
        <v>558708.61335587478</v>
      </c>
      <c r="J216" s="406">
        <f t="shared" si="47"/>
        <v>9600</v>
      </c>
      <c r="K216" s="406">
        <f t="shared" si="47"/>
        <v>0</v>
      </c>
      <c r="L216" s="406">
        <f t="shared" si="40"/>
        <v>45000</v>
      </c>
      <c r="M216" s="406">
        <f t="shared" si="47"/>
        <v>45000</v>
      </c>
      <c r="N216" s="406">
        <f t="shared" si="47"/>
        <v>0</v>
      </c>
      <c r="O216" s="407">
        <f t="shared" si="41"/>
        <v>613308.61335587478</v>
      </c>
    </row>
    <row r="217" spans="1:15" ht="45" x14ac:dyDescent="0.25">
      <c r="A217" s="604"/>
      <c r="B217" s="606" t="s">
        <v>77</v>
      </c>
      <c r="C217" s="408" t="s">
        <v>78</v>
      </c>
      <c r="D217" s="390">
        <v>175418</v>
      </c>
      <c r="E217" s="391" t="s">
        <v>466</v>
      </c>
      <c r="F217" s="391" t="s">
        <v>467</v>
      </c>
      <c r="G217" s="392"/>
      <c r="H217" s="393">
        <v>3.9666666666666663</v>
      </c>
      <c r="I217" s="394">
        <v>1100668.093435114</v>
      </c>
      <c r="J217" s="394">
        <v>121175</v>
      </c>
      <c r="K217" s="394">
        <v>270000</v>
      </c>
      <c r="L217" s="394">
        <f t="shared" si="40"/>
        <v>41900</v>
      </c>
      <c r="M217" s="394">
        <v>41900</v>
      </c>
      <c r="N217" s="394">
        <v>0</v>
      </c>
      <c r="O217" s="395">
        <f t="shared" si="41"/>
        <v>1533743.093435114</v>
      </c>
    </row>
    <row r="218" spans="1:15" x14ac:dyDescent="0.25">
      <c r="A218" s="604"/>
      <c r="B218" s="607"/>
      <c r="C218" s="409" t="str">
        <f>+C217&amp;" Total"</f>
        <v>4.3.1 Support Internet Governance Ecosystem Advancement Total</v>
      </c>
      <c r="D218" s="410"/>
      <c r="E218" s="411"/>
      <c r="F218" s="411"/>
      <c r="G218" s="412"/>
      <c r="H218" s="402">
        <f t="shared" ref="H218:N219" si="48">H217</f>
        <v>3.9666666666666663</v>
      </c>
      <c r="I218" s="403">
        <f t="shared" si="48"/>
        <v>1100668.093435114</v>
      </c>
      <c r="J218" s="403">
        <f t="shared" si="48"/>
        <v>121175</v>
      </c>
      <c r="K218" s="403">
        <f t="shared" si="48"/>
        <v>270000</v>
      </c>
      <c r="L218" s="403">
        <f t="shared" si="40"/>
        <v>41900</v>
      </c>
      <c r="M218" s="403">
        <f t="shared" si="48"/>
        <v>41900</v>
      </c>
      <c r="N218" s="403">
        <f t="shared" si="48"/>
        <v>0</v>
      </c>
      <c r="O218" s="404">
        <f t="shared" si="41"/>
        <v>1533743.093435114</v>
      </c>
    </row>
    <row r="219" spans="1:15" ht="15.75" thickBot="1" x14ac:dyDescent="0.3">
      <c r="A219" s="604"/>
      <c r="B219" s="381" t="str">
        <f>+B217&amp;" Total"</f>
        <v>4.3 Participate in the evolution of a global, trusted, inclusive multistakeholder Internet Governance ecosystem that addresses Internet issues Total</v>
      </c>
      <c r="C219" s="413"/>
      <c r="D219" s="383"/>
      <c r="E219" s="384"/>
      <c r="F219" s="384"/>
      <c r="G219" s="385"/>
      <c r="H219" s="405">
        <f>H218</f>
        <v>3.9666666666666663</v>
      </c>
      <c r="I219" s="406">
        <f t="shared" si="48"/>
        <v>1100668.093435114</v>
      </c>
      <c r="J219" s="406">
        <f t="shared" si="48"/>
        <v>121175</v>
      </c>
      <c r="K219" s="406">
        <f t="shared" si="48"/>
        <v>270000</v>
      </c>
      <c r="L219" s="406">
        <f t="shared" si="40"/>
        <v>41900</v>
      </c>
      <c r="M219" s="406">
        <f t="shared" si="48"/>
        <v>41900</v>
      </c>
      <c r="N219" s="406">
        <f t="shared" si="48"/>
        <v>0</v>
      </c>
      <c r="O219" s="407">
        <f t="shared" si="41"/>
        <v>1533743.093435114</v>
      </c>
    </row>
    <row r="220" spans="1:15" ht="60" x14ac:dyDescent="0.25">
      <c r="A220" s="604"/>
      <c r="B220" s="389"/>
      <c r="C220" s="610" t="s">
        <v>81</v>
      </c>
      <c r="D220" s="414">
        <v>31665</v>
      </c>
      <c r="E220" s="200" t="s">
        <v>468</v>
      </c>
      <c r="F220" s="201" t="s">
        <v>469</v>
      </c>
      <c r="G220" s="202"/>
      <c r="H220" s="238">
        <v>1</v>
      </c>
      <c r="I220" s="239">
        <v>403534.95000000007</v>
      </c>
      <c r="J220" s="239">
        <v>0</v>
      </c>
      <c r="K220" s="239">
        <v>0</v>
      </c>
      <c r="L220" s="239">
        <f t="shared" si="40"/>
        <v>0</v>
      </c>
      <c r="M220" s="239">
        <v>0</v>
      </c>
      <c r="N220" s="239">
        <v>0</v>
      </c>
      <c r="O220" s="240">
        <f t="shared" si="41"/>
        <v>403534.95000000007</v>
      </c>
    </row>
    <row r="221" spans="1:15" x14ac:dyDescent="0.25">
      <c r="A221" s="604"/>
      <c r="B221" s="389"/>
      <c r="C221" s="611"/>
      <c r="D221" s="415">
        <v>175458</v>
      </c>
      <c r="E221" s="416" t="s">
        <v>470</v>
      </c>
      <c r="F221" s="417" t="s">
        <v>471</v>
      </c>
      <c r="G221" s="418"/>
      <c r="H221" s="399">
        <v>1.4</v>
      </c>
      <c r="I221" s="400">
        <v>442002.21000000008</v>
      </c>
      <c r="J221" s="400">
        <v>37796.434999999998</v>
      </c>
      <c r="K221" s="400">
        <v>0</v>
      </c>
      <c r="L221" s="400">
        <f t="shared" si="40"/>
        <v>11660</v>
      </c>
      <c r="M221" s="400">
        <v>11660</v>
      </c>
      <c r="N221" s="400">
        <v>0</v>
      </c>
      <c r="O221" s="401">
        <f t="shared" si="41"/>
        <v>491458.64500000008</v>
      </c>
    </row>
    <row r="222" spans="1:15" x14ac:dyDescent="0.25">
      <c r="A222" s="604"/>
      <c r="B222" s="612"/>
      <c r="C222" s="373" t="str">
        <f>+C220&amp;" Total"</f>
        <v>4.4.1 Contractual Compliance and Safeguards Total</v>
      </c>
      <c r="D222" s="374"/>
      <c r="E222" s="375"/>
      <c r="F222" s="376"/>
      <c r="G222" s="377"/>
      <c r="H222" s="402">
        <f t="shared" ref="H222:N222" si="49">SUM(H220:H221)</f>
        <v>2.4</v>
      </c>
      <c r="I222" s="403">
        <f t="shared" si="49"/>
        <v>845537.16000000015</v>
      </c>
      <c r="J222" s="403">
        <f t="shared" si="49"/>
        <v>37796.434999999998</v>
      </c>
      <c r="K222" s="403">
        <f t="shared" si="49"/>
        <v>0</v>
      </c>
      <c r="L222" s="403">
        <f t="shared" si="40"/>
        <v>11660</v>
      </c>
      <c r="M222" s="403">
        <f t="shared" si="49"/>
        <v>11660</v>
      </c>
      <c r="N222" s="403">
        <f t="shared" si="49"/>
        <v>0</v>
      </c>
      <c r="O222" s="404">
        <f t="shared" si="41"/>
        <v>894993.5950000002</v>
      </c>
    </row>
    <row r="223" spans="1:15" ht="75" x14ac:dyDescent="0.25">
      <c r="A223" s="604"/>
      <c r="B223" s="612"/>
      <c r="C223" s="611" t="s">
        <v>83</v>
      </c>
      <c r="D223" s="185">
        <v>175457</v>
      </c>
      <c r="E223" s="200" t="s">
        <v>472</v>
      </c>
      <c r="F223" s="201" t="s">
        <v>473</v>
      </c>
      <c r="G223" s="202"/>
      <c r="H223" s="203">
        <v>1.7999999999999998</v>
      </c>
      <c r="I223" s="204">
        <v>344532.87007123494</v>
      </c>
      <c r="J223" s="204">
        <v>0</v>
      </c>
      <c r="K223" s="204">
        <v>450000</v>
      </c>
      <c r="L223" s="204">
        <f t="shared" si="40"/>
        <v>0</v>
      </c>
      <c r="M223" s="204">
        <v>0</v>
      </c>
      <c r="N223" s="204">
        <v>0</v>
      </c>
      <c r="O223" s="205">
        <f t="shared" si="41"/>
        <v>794532.87007123488</v>
      </c>
    </row>
    <row r="224" spans="1:15" ht="90" x14ac:dyDescent="0.25">
      <c r="A224" s="604"/>
      <c r="B224" s="612"/>
      <c r="C224" s="611"/>
      <c r="D224" s="419">
        <v>176236</v>
      </c>
      <c r="E224" s="416" t="s">
        <v>474</v>
      </c>
      <c r="F224" s="417" t="s">
        <v>475</v>
      </c>
      <c r="G224" s="418"/>
      <c r="H224" s="399">
        <v>18.05833333333333</v>
      </c>
      <c r="I224" s="400">
        <v>2038899.5362035641</v>
      </c>
      <c r="J224" s="400">
        <v>66164.212499999994</v>
      </c>
      <c r="K224" s="400">
        <v>51802</v>
      </c>
      <c r="L224" s="400">
        <f t="shared" si="40"/>
        <v>0</v>
      </c>
      <c r="M224" s="400">
        <v>0</v>
      </c>
      <c r="N224" s="400">
        <v>0</v>
      </c>
      <c r="O224" s="401">
        <f t="shared" si="41"/>
        <v>2156865.7487035641</v>
      </c>
    </row>
    <row r="225" spans="1:15" ht="75" x14ac:dyDescent="0.25">
      <c r="A225" s="604"/>
      <c r="B225" s="612"/>
      <c r="C225" s="611"/>
      <c r="D225" s="185">
        <v>176282</v>
      </c>
      <c r="E225" s="200" t="s">
        <v>476</v>
      </c>
      <c r="F225" s="201" t="s">
        <v>477</v>
      </c>
      <c r="G225" s="202"/>
      <c r="H225" s="203">
        <v>3.5499999999999985</v>
      </c>
      <c r="I225" s="204">
        <v>503611.87073147733</v>
      </c>
      <c r="J225" s="204">
        <v>28050</v>
      </c>
      <c r="K225" s="204">
        <v>0</v>
      </c>
      <c r="L225" s="204">
        <f t="shared" si="40"/>
        <v>35000</v>
      </c>
      <c r="M225" s="204">
        <v>35000</v>
      </c>
      <c r="N225" s="204">
        <v>0</v>
      </c>
      <c r="O225" s="205">
        <f t="shared" si="41"/>
        <v>566661.87073147739</v>
      </c>
    </row>
    <row r="226" spans="1:15" ht="60" x14ac:dyDescent="0.25">
      <c r="A226" s="604"/>
      <c r="B226" s="612"/>
      <c r="C226" s="611"/>
      <c r="D226" s="419">
        <v>176289</v>
      </c>
      <c r="E226" s="416" t="s">
        <v>478</v>
      </c>
      <c r="F226" s="417" t="s">
        <v>479</v>
      </c>
      <c r="G226" s="418"/>
      <c r="H226" s="399">
        <v>1.1500000000000001</v>
      </c>
      <c r="I226" s="400">
        <v>236478.55258975501</v>
      </c>
      <c r="J226" s="400">
        <v>0</v>
      </c>
      <c r="K226" s="400">
        <v>97000</v>
      </c>
      <c r="L226" s="400">
        <f t="shared" si="40"/>
        <v>0</v>
      </c>
      <c r="M226" s="400">
        <v>0</v>
      </c>
      <c r="N226" s="400">
        <v>0</v>
      </c>
      <c r="O226" s="401">
        <f t="shared" si="41"/>
        <v>333478.55258975504</v>
      </c>
    </row>
    <row r="227" spans="1:15" ht="60" x14ac:dyDescent="0.25">
      <c r="A227" s="604"/>
      <c r="B227" s="612"/>
      <c r="C227" s="611"/>
      <c r="D227" s="185">
        <v>176295</v>
      </c>
      <c r="E227" s="200" t="s">
        <v>480</v>
      </c>
      <c r="F227" s="201" t="s">
        <v>481</v>
      </c>
      <c r="G227" s="202"/>
      <c r="H227" s="203">
        <v>0.39999999999999997</v>
      </c>
      <c r="I227" s="204">
        <v>94912.412414813109</v>
      </c>
      <c r="J227" s="204">
        <v>0</v>
      </c>
      <c r="K227" s="204">
        <v>0</v>
      </c>
      <c r="L227" s="204">
        <f t="shared" si="40"/>
        <v>0</v>
      </c>
      <c r="M227" s="204">
        <v>0</v>
      </c>
      <c r="N227" s="204">
        <v>0</v>
      </c>
      <c r="O227" s="205">
        <f t="shared" si="41"/>
        <v>94912.412414813109</v>
      </c>
    </row>
    <row r="228" spans="1:15" ht="60" x14ac:dyDescent="0.25">
      <c r="A228" s="604"/>
      <c r="B228" s="612"/>
      <c r="C228" s="611"/>
      <c r="D228" s="419">
        <v>176299</v>
      </c>
      <c r="E228" s="416" t="s">
        <v>482</v>
      </c>
      <c r="F228" s="417" t="s">
        <v>483</v>
      </c>
      <c r="G228" s="418"/>
      <c r="H228" s="399">
        <v>0.35</v>
      </c>
      <c r="I228" s="400">
        <v>75224.368386675007</v>
      </c>
      <c r="J228" s="400">
        <v>0</v>
      </c>
      <c r="K228" s="400">
        <v>80000.333333333343</v>
      </c>
      <c r="L228" s="400">
        <f t="shared" si="40"/>
        <v>25000</v>
      </c>
      <c r="M228" s="400">
        <v>25000</v>
      </c>
      <c r="N228" s="400">
        <v>0</v>
      </c>
      <c r="O228" s="401">
        <f t="shared" si="41"/>
        <v>180224.70172000834</v>
      </c>
    </row>
    <row r="229" spans="1:15" ht="60" x14ac:dyDescent="0.25">
      <c r="A229" s="604"/>
      <c r="B229" s="612"/>
      <c r="C229" s="611"/>
      <c r="D229" s="185">
        <v>176302</v>
      </c>
      <c r="E229" s="200" t="s">
        <v>484</v>
      </c>
      <c r="F229" s="201" t="s">
        <v>485</v>
      </c>
      <c r="G229" s="202"/>
      <c r="H229" s="203">
        <v>1.6500000000000006</v>
      </c>
      <c r="I229" s="204">
        <v>246147.07612077001</v>
      </c>
      <c r="J229" s="204">
        <v>0</v>
      </c>
      <c r="K229" s="204">
        <v>0</v>
      </c>
      <c r="L229" s="204">
        <f t="shared" si="40"/>
        <v>0</v>
      </c>
      <c r="M229" s="204">
        <v>0</v>
      </c>
      <c r="N229" s="204">
        <v>0</v>
      </c>
      <c r="O229" s="205">
        <f t="shared" si="41"/>
        <v>246147.07612077001</v>
      </c>
    </row>
    <row r="230" spans="1:15" x14ac:dyDescent="0.25">
      <c r="A230" s="604"/>
      <c r="B230" s="612"/>
      <c r="C230" s="373" t="str">
        <f>+C223&amp;" Total"</f>
        <v>4.4.2 Contractual Compliance Function Total</v>
      </c>
      <c r="D230" s="374"/>
      <c r="E230" s="375"/>
      <c r="F230" s="376"/>
      <c r="G230" s="377"/>
      <c r="H230" s="402">
        <f>SUM(H223:H229)</f>
        <v>26.958333333333329</v>
      </c>
      <c r="I230" s="403">
        <f t="shared" ref="I230:N230" si="50">SUM(I223:I229)</f>
        <v>3539806.6865182896</v>
      </c>
      <c r="J230" s="403">
        <f t="shared" si="50"/>
        <v>94214.212499999994</v>
      </c>
      <c r="K230" s="403">
        <f t="shared" si="50"/>
        <v>678802.33333333337</v>
      </c>
      <c r="L230" s="403">
        <f t="shared" si="40"/>
        <v>60000</v>
      </c>
      <c r="M230" s="403">
        <f t="shared" si="50"/>
        <v>60000</v>
      </c>
      <c r="N230" s="403">
        <f t="shared" si="50"/>
        <v>0</v>
      </c>
      <c r="O230" s="404">
        <f t="shared" si="41"/>
        <v>4372823.2323516225</v>
      </c>
    </row>
    <row r="231" spans="1:15" ht="15.75" thickBot="1" x14ac:dyDescent="0.3">
      <c r="A231" s="605"/>
      <c r="B231" s="381" t="e">
        <f>+#REF!&amp;" Total"</f>
        <v>#REF!</v>
      </c>
      <c r="C231" s="420"/>
      <c r="D231" s="421"/>
      <c r="E231" s="422"/>
      <c r="F231" s="422"/>
      <c r="G231" s="423"/>
      <c r="H231" s="424">
        <f>+H222+H230</f>
        <v>29.358333333333327</v>
      </c>
      <c r="I231" s="425">
        <f t="shared" ref="I231:N231" si="51">+I222+I230</f>
        <v>4385343.8465182893</v>
      </c>
      <c r="J231" s="425">
        <f t="shared" si="51"/>
        <v>132010.64749999999</v>
      </c>
      <c r="K231" s="425">
        <f t="shared" si="51"/>
        <v>678802.33333333337</v>
      </c>
      <c r="L231" s="425">
        <f t="shared" si="40"/>
        <v>71660</v>
      </c>
      <c r="M231" s="425">
        <f t="shared" si="51"/>
        <v>71660</v>
      </c>
      <c r="N231" s="425">
        <f t="shared" si="51"/>
        <v>0</v>
      </c>
      <c r="O231" s="426">
        <f t="shared" si="41"/>
        <v>5267816.8273516223</v>
      </c>
    </row>
    <row r="232" spans="1:15" ht="15.75" thickBot="1" x14ac:dyDescent="0.3">
      <c r="A232" s="427" t="s">
        <v>132</v>
      </c>
      <c r="B232" s="428"/>
      <c r="C232" s="428"/>
      <c r="D232" s="429"/>
      <c r="E232" s="428"/>
      <c r="F232" s="428"/>
      <c r="G232" s="430"/>
      <c r="H232" s="431">
        <f>H231+H219+H216+H212</f>
        <v>37.625</v>
      </c>
      <c r="I232" s="432">
        <f t="shared" ref="I232:N232" si="52">I231+I219+I216+I212</f>
        <v>6856625.6561142458</v>
      </c>
      <c r="J232" s="432">
        <f t="shared" si="52"/>
        <v>342910.64749999996</v>
      </c>
      <c r="K232" s="432">
        <f t="shared" si="52"/>
        <v>948802.33333333337</v>
      </c>
      <c r="L232" s="433">
        <f t="shared" si="40"/>
        <v>353020</v>
      </c>
      <c r="M232" s="433">
        <f t="shared" si="52"/>
        <v>353020</v>
      </c>
      <c r="N232" s="433">
        <f t="shared" si="52"/>
        <v>0</v>
      </c>
      <c r="O232" s="434">
        <f t="shared" si="41"/>
        <v>8501358.6369475797</v>
      </c>
    </row>
    <row r="233" spans="1:15" x14ac:dyDescent="0.25">
      <c r="A233" s="624" t="s">
        <v>133</v>
      </c>
      <c r="B233" s="626" t="s">
        <v>87</v>
      </c>
      <c r="C233" s="627" t="s">
        <v>88</v>
      </c>
      <c r="D233" s="185">
        <v>177496</v>
      </c>
      <c r="E233" s="200" t="s">
        <v>486</v>
      </c>
      <c r="F233" s="201" t="s">
        <v>487</v>
      </c>
      <c r="G233" s="202"/>
      <c r="H233" s="203">
        <v>1.1366000000000001</v>
      </c>
      <c r="I233" s="204">
        <v>305637.24483708432</v>
      </c>
      <c r="J233" s="204">
        <v>0</v>
      </c>
      <c r="K233" s="204">
        <v>484999.75999999919</v>
      </c>
      <c r="L233" s="204">
        <f t="shared" si="40"/>
        <v>0</v>
      </c>
      <c r="M233" s="204">
        <v>0</v>
      </c>
      <c r="N233" s="204">
        <v>0</v>
      </c>
      <c r="O233" s="205">
        <f t="shared" si="41"/>
        <v>790637.00483708351</v>
      </c>
    </row>
    <row r="234" spans="1:15" ht="180" x14ac:dyDescent="0.25">
      <c r="A234" s="625"/>
      <c r="B234" s="616"/>
      <c r="C234" s="601"/>
      <c r="D234" s="435">
        <v>178459</v>
      </c>
      <c r="E234" s="436" t="s">
        <v>488</v>
      </c>
      <c r="F234" s="437" t="s">
        <v>489</v>
      </c>
      <c r="G234" s="438"/>
      <c r="H234" s="439">
        <v>2.6199999999999997</v>
      </c>
      <c r="I234" s="440">
        <v>773085.05162147549</v>
      </c>
      <c r="J234" s="440">
        <v>0</v>
      </c>
      <c r="K234" s="440">
        <v>59999.880000000019</v>
      </c>
      <c r="L234" s="440">
        <f t="shared" si="40"/>
        <v>0</v>
      </c>
      <c r="M234" s="440">
        <v>0</v>
      </c>
      <c r="N234" s="440">
        <v>0</v>
      </c>
      <c r="O234" s="441">
        <f t="shared" si="41"/>
        <v>833084.93162147549</v>
      </c>
    </row>
    <row r="235" spans="1:15" ht="45" x14ac:dyDescent="0.25">
      <c r="A235" s="625"/>
      <c r="B235" s="616"/>
      <c r="C235" s="601"/>
      <c r="D235" s="185">
        <v>178462</v>
      </c>
      <c r="E235" s="200" t="s">
        <v>490</v>
      </c>
      <c r="F235" s="201" t="s">
        <v>491</v>
      </c>
      <c r="G235" s="202"/>
      <c r="H235" s="203">
        <v>1.2499999999999998</v>
      </c>
      <c r="I235" s="204">
        <v>483012.7050077176</v>
      </c>
      <c r="J235" s="204">
        <v>0</v>
      </c>
      <c r="K235" s="204">
        <v>0</v>
      </c>
      <c r="L235" s="204">
        <f t="shared" si="40"/>
        <v>0</v>
      </c>
      <c r="M235" s="204">
        <v>0</v>
      </c>
      <c r="N235" s="204">
        <v>0</v>
      </c>
      <c r="O235" s="205">
        <f t="shared" si="41"/>
        <v>483012.7050077176</v>
      </c>
    </row>
    <row r="236" spans="1:15" ht="105" x14ac:dyDescent="0.25">
      <c r="A236" s="625"/>
      <c r="B236" s="616"/>
      <c r="C236" s="601"/>
      <c r="D236" s="435">
        <v>178467</v>
      </c>
      <c r="E236" s="436" t="s">
        <v>492</v>
      </c>
      <c r="F236" s="437" t="s">
        <v>493</v>
      </c>
      <c r="G236" s="438"/>
      <c r="H236" s="439">
        <v>4.6284000000000001</v>
      </c>
      <c r="I236" s="440">
        <v>1076077.3631233287</v>
      </c>
      <c r="J236" s="440">
        <v>6999.8399999999992</v>
      </c>
      <c r="K236" s="440">
        <v>255499.68</v>
      </c>
      <c r="L236" s="440">
        <f t="shared" si="40"/>
        <v>72240</v>
      </c>
      <c r="M236" s="440">
        <v>72240</v>
      </c>
      <c r="N236" s="440">
        <v>0</v>
      </c>
      <c r="O236" s="441">
        <f t="shared" si="41"/>
        <v>1410816.8831233287</v>
      </c>
    </row>
    <row r="237" spans="1:15" x14ac:dyDescent="0.25">
      <c r="A237" s="625"/>
      <c r="B237" s="616"/>
      <c r="C237" s="442" t="str">
        <f>+C233&amp;" Total"</f>
        <v>5.1.1 Legal Support and Advice Total</v>
      </c>
      <c r="D237" s="443"/>
      <c r="E237" s="444"/>
      <c r="F237" s="445"/>
      <c r="G237" s="446"/>
      <c r="H237" s="447">
        <f>SUM(H233:H236)</f>
        <v>9.6349999999999998</v>
      </c>
      <c r="I237" s="448">
        <f t="shared" ref="I237:N237" si="53">SUM(I233:I236)</f>
        <v>2637812.3645896064</v>
      </c>
      <c r="J237" s="448">
        <f t="shared" si="53"/>
        <v>6999.8399999999992</v>
      </c>
      <c r="K237" s="448">
        <f t="shared" si="53"/>
        <v>800499.31999999913</v>
      </c>
      <c r="L237" s="448">
        <f t="shared" si="40"/>
        <v>72240</v>
      </c>
      <c r="M237" s="448">
        <f t="shared" si="53"/>
        <v>72240</v>
      </c>
      <c r="N237" s="448">
        <f t="shared" si="53"/>
        <v>0</v>
      </c>
      <c r="O237" s="448">
        <f t="shared" si="41"/>
        <v>3517551.5245896056</v>
      </c>
    </row>
    <row r="238" spans="1:15" ht="90" x14ac:dyDescent="0.25">
      <c r="A238" s="625"/>
      <c r="B238" s="616"/>
      <c r="C238" s="601" t="s">
        <v>89</v>
      </c>
      <c r="D238" s="185">
        <v>175427</v>
      </c>
      <c r="E238" s="200" t="s">
        <v>494</v>
      </c>
      <c r="F238" s="201" t="s">
        <v>495</v>
      </c>
      <c r="G238" s="202"/>
      <c r="H238" s="203">
        <v>4</v>
      </c>
      <c r="I238" s="204">
        <v>577945.06914269994</v>
      </c>
      <c r="J238" s="204">
        <v>75112.75</v>
      </c>
      <c r="K238" s="204">
        <v>250500</v>
      </c>
      <c r="L238" s="204">
        <f t="shared" si="40"/>
        <v>2650</v>
      </c>
      <c r="M238" s="204">
        <v>2650</v>
      </c>
      <c r="N238" s="204">
        <v>0</v>
      </c>
      <c r="O238" s="205">
        <f t="shared" si="41"/>
        <v>906207.81914269994</v>
      </c>
    </row>
    <row r="239" spans="1:15" ht="75" x14ac:dyDescent="0.25">
      <c r="A239" s="625"/>
      <c r="B239" s="616"/>
      <c r="C239" s="601"/>
      <c r="D239" s="435">
        <v>175503</v>
      </c>
      <c r="E239" s="436" t="s">
        <v>496</v>
      </c>
      <c r="F239" s="437" t="s">
        <v>497</v>
      </c>
      <c r="G239" s="438"/>
      <c r="H239" s="439">
        <v>0</v>
      </c>
      <c r="I239" s="440">
        <v>0</v>
      </c>
      <c r="J239" s="440">
        <v>460925.99999999994</v>
      </c>
      <c r="K239" s="440">
        <v>1050000</v>
      </c>
      <c r="L239" s="440">
        <f t="shared" si="40"/>
        <v>110173</v>
      </c>
      <c r="M239" s="440">
        <v>110173</v>
      </c>
      <c r="N239" s="440">
        <v>0</v>
      </c>
      <c r="O239" s="441">
        <f t="shared" si="41"/>
        <v>1621099</v>
      </c>
    </row>
    <row r="240" spans="1:15" ht="45" x14ac:dyDescent="0.25">
      <c r="A240" s="625"/>
      <c r="B240" s="616"/>
      <c r="C240" s="601"/>
      <c r="D240" s="185">
        <v>175505</v>
      </c>
      <c r="E240" s="200" t="s">
        <v>498</v>
      </c>
      <c r="F240" s="201" t="s">
        <v>499</v>
      </c>
      <c r="G240" s="202"/>
      <c r="H240" s="203">
        <v>6</v>
      </c>
      <c r="I240" s="204">
        <v>1040776.7690789999</v>
      </c>
      <c r="J240" s="204">
        <v>62575.25</v>
      </c>
      <c r="K240" s="204">
        <v>0</v>
      </c>
      <c r="L240" s="204">
        <f t="shared" si="40"/>
        <v>15120</v>
      </c>
      <c r="M240" s="204">
        <v>15120</v>
      </c>
      <c r="N240" s="204">
        <v>0</v>
      </c>
      <c r="O240" s="205">
        <f t="shared" si="41"/>
        <v>1118472.0190789998</v>
      </c>
    </row>
    <row r="241" spans="1:15" ht="105" x14ac:dyDescent="0.25">
      <c r="A241" s="625"/>
      <c r="B241" s="616"/>
      <c r="C241" s="601"/>
      <c r="D241" s="435">
        <v>178472</v>
      </c>
      <c r="E241" s="436" t="s">
        <v>500</v>
      </c>
      <c r="F241" s="437" t="s">
        <v>501</v>
      </c>
      <c r="G241" s="438"/>
      <c r="H241" s="439">
        <v>2.3733000000000004</v>
      </c>
      <c r="I241" s="440">
        <v>657029.11603965133</v>
      </c>
      <c r="J241" s="440">
        <v>50831.25</v>
      </c>
      <c r="K241" s="440">
        <v>14999.880000000001</v>
      </c>
      <c r="L241" s="440">
        <f t="shared" si="40"/>
        <v>0</v>
      </c>
      <c r="M241" s="440">
        <v>0</v>
      </c>
      <c r="N241" s="440">
        <v>0</v>
      </c>
      <c r="O241" s="441">
        <f t="shared" si="41"/>
        <v>722860.24603965133</v>
      </c>
    </row>
    <row r="242" spans="1:15" x14ac:dyDescent="0.25">
      <c r="A242" s="625"/>
      <c r="B242" s="616"/>
      <c r="C242" s="442" t="str">
        <f>+C238&amp;" Total"</f>
        <v>5.1.2 Support ICANN Board Total</v>
      </c>
      <c r="D242" s="443"/>
      <c r="E242" s="444"/>
      <c r="F242" s="445"/>
      <c r="G242" s="446"/>
      <c r="H242" s="447">
        <f>+SUM(H238:H241)</f>
        <v>12.3733</v>
      </c>
      <c r="I242" s="449">
        <f t="shared" ref="I242:N242" si="54">+SUM(I238:I241)</f>
        <v>2275750.9542613514</v>
      </c>
      <c r="J242" s="449">
        <f t="shared" si="54"/>
        <v>649445.25</v>
      </c>
      <c r="K242" s="449">
        <f t="shared" si="54"/>
        <v>1315499.8799999999</v>
      </c>
      <c r="L242" s="449">
        <f t="shared" si="40"/>
        <v>127943</v>
      </c>
      <c r="M242" s="449">
        <f t="shared" si="54"/>
        <v>127943</v>
      </c>
      <c r="N242" s="449">
        <f t="shared" si="54"/>
        <v>0</v>
      </c>
      <c r="O242" s="450">
        <f t="shared" si="41"/>
        <v>4368639.0842613513</v>
      </c>
    </row>
    <row r="243" spans="1:15" ht="15.75" thickBot="1" x14ac:dyDescent="0.3">
      <c r="A243" s="625"/>
      <c r="B243" s="451" t="str">
        <f>+B233&amp;" Total"</f>
        <v>5.1 Act as a steward of the public interest Total</v>
      </c>
      <c r="C243" s="452"/>
      <c r="D243" s="453"/>
      <c r="E243" s="454"/>
      <c r="F243" s="455"/>
      <c r="G243" s="456"/>
      <c r="H243" s="457">
        <f>H237+H242</f>
        <v>22.008299999999998</v>
      </c>
      <c r="I243" s="458">
        <f t="shared" ref="I243:N243" si="55">I237+I242</f>
        <v>4913563.3188509578</v>
      </c>
      <c r="J243" s="458">
        <f t="shared" si="55"/>
        <v>656445.09</v>
      </c>
      <c r="K243" s="458">
        <f t="shared" si="55"/>
        <v>2115999.1999999993</v>
      </c>
      <c r="L243" s="458">
        <f t="shared" si="40"/>
        <v>200183</v>
      </c>
      <c r="M243" s="458">
        <f t="shared" si="55"/>
        <v>200183</v>
      </c>
      <c r="N243" s="458">
        <f t="shared" si="55"/>
        <v>0</v>
      </c>
      <c r="O243" s="458">
        <f t="shared" si="41"/>
        <v>7886190.6088509569</v>
      </c>
    </row>
    <row r="244" spans="1:15" ht="30" x14ac:dyDescent="0.25">
      <c r="A244" s="625"/>
      <c r="B244" s="628" t="s">
        <v>91</v>
      </c>
      <c r="C244" s="601" t="s">
        <v>92</v>
      </c>
      <c r="D244" s="226">
        <v>148479</v>
      </c>
      <c r="E244" s="227" t="s">
        <v>502</v>
      </c>
      <c r="F244" s="228" t="s">
        <v>503</v>
      </c>
      <c r="G244" s="229"/>
      <c r="H244" s="230">
        <v>0</v>
      </c>
      <c r="I244" s="231">
        <v>0</v>
      </c>
      <c r="J244" s="231">
        <v>0</v>
      </c>
      <c r="K244" s="231">
        <v>251200</v>
      </c>
      <c r="L244" s="231">
        <f t="shared" si="40"/>
        <v>0</v>
      </c>
      <c r="M244" s="231">
        <v>0</v>
      </c>
      <c r="N244" s="231">
        <v>0</v>
      </c>
      <c r="O244" s="232">
        <f t="shared" si="41"/>
        <v>251200</v>
      </c>
    </row>
    <row r="245" spans="1:15" ht="135" x14ac:dyDescent="0.25">
      <c r="A245" s="625"/>
      <c r="B245" s="629"/>
      <c r="C245" s="601"/>
      <c r="D245" s="459">
        <v>148482</v>
      </c>
      <c r="E245" s="460" t="s">
        <v>504</v>
      </c>
      <c r="F245" s="461" t="s">
        <v>505</v>
      </c>
      <c r="G245" s="462"/>
      <c r="H245" s="463">
        <v>0</v>
      </c>
      <c r="I245" s="464">
        <v>0</v>
      </c>
      <c r="J245" s="464">
        <v>0</v>
      </c>
      <c r="K245" s="464">
        <v>0</v>
      </c>
      <c r="L245" s="464">
        <f t="shared" si="40"/>
        <v>0</v>
      </c>
      <c r="M245" s="464">
        <v>0</v>
      </c>
      <c r="N245" s="464">
        <v>0</v>
      </c>
      <c r="O245" s="465">
        <f t="shared" si="41"/>
        <v>0</v>
      </c>
    </row>
    <row r="246" spans="1:15" ht="45" x14ac:dyDescent="0.25">
      <c r="A246" s="625"/>
      <c r="B246" s="629"/>
      <c r="C246" s="601"/>
      <c r="D246" s="226">
        <v>176502</v>
      </c>
      <c r="E246" s="227" t="s">
        <v>506</v>
      </c>
      <c r="F246" s="228" t="s">
        <v>507</v>
      </c>
      <c r="G246" s="229"/>
      <c r="H246" s="230">
        <v>1.4499999999999997</v>
      </c>
      <c r="I246" s="231">
        <v>290115.02176656004</v>
      </c>
      <c r="J246" s="231">
        <v>0</v>
      </c>
      <c r="K246" s="231">
        <v>125000</v>
      </c>
      <c r="L246" s="231">
        <f t="shared" si="40"/>
        <v>0</v>
      </c>
      <c r="M246" s="231">
        <v>0</v>
      </c>
      <c r="N246" s="231">
        <v>0</v>
      </c>
      <c r="O246" s="232">
        <f t="shared" si="41"/>
        <v>415115.02176656004</v>
      </c>
    </row>
    <row r="247" spans="1:15" x14ac:dyDescent="0.25">
      <c r="A247" s="625"/>
      <c r="B247" s="629"/>
      <c r="C247" s="442" t="str">
        <f>+C244&amp;" Total"</f>
        <v>5.2.1 Enhancing ICANN Accountability - WS2 Total</v>
      </c>
      <c r="D247" s="443"/>
      <c r="E247" s="444"/>
      <c r="F247" s="445"/>
      <c r="G247" s="446"/>
      <c r="H247" s="447">
        <f t="shared" ref="H247:N247" si="56">SUM(H244:H246)</f>
        <v>1.4499999999999997</v>
      </c>
      <c r="I247" s="466">
        <f t="shared" si="56"/>
        <v>290115.02176656004</v>
      </c>
      <c r="J247" s="466">
        <f t="shared" si="56"/>
        <v>0</v>
      </c>
      <c r="K247" s="466">
        <f t="shared" si="56"/>
        <v>376200</v>
      </c>
      <c r="L247" s="466">
        <f t="shared" si="40"/>
        <v>0</v>
      </c>
      <c r="M247" s="466">
        <f t="shared" si="56"/>
        <v>0</v>
      </c>
      <c r="N247" s="466">
        <f t="shared" si="56"/>
        <v>0</v>
      </c>
      <c r="O247" s="467">
        <f t="shared" si="41"/>
        <v>666315.02176656004</v>
      </c>
    </row>
    <row r="248" spans="1:15" ht="75" x14ac:dyDescent="0.25">
      <c r="A248" s="625"/>
      <c r="B248" s="629"/>
      <c r="C248" s="601" t="s">
        <v>93</v>
      </c>
      <c r="D248" s="185">
        <v>12920</v>
      </c>
      <c r="E248" s="200" t="s">
        <v>508</v>
      </c>
      <c r="F248" s="201" t="s">
        <v>509</v>
      </c>
      <c r="G248" s="202" t="s">
        <v>134</v>
      </c>
      <c r="H248" s="203">
        <v>0.39999999999999991</v>
      </c>
      <c r="I248" s="204">
        <v>56673.119509107149</v>
      </c>
      <c r="J248" s="204">
        <v>9975</v>
      </c>
      <c r="K248" s="204">
        <v>71150</v>
      </c>
      <c r="L248" s="204">
        <f t="shared" si="40"/>
        <v>0</v>
      </c>
      <c r="M248" s="204">
        <v>0</v>
      </c>
      <c r="N248" s="204">
        <v>0</v>
      </c>
      <c r="O248" s="205">
        <f t="shared" si="41"/>
        <v>137798.11950910714</v>
      </c>
    </row>
    <row r="249" spans="1:15" ht="75" x14ac:dyDescent="0.25">
      <c r="A249" s="625"/>
      <c r="B249" s="629"/>
      <c r="C249" s="601"/>
      <c r="D249" s="459">
        <v>25918</v>
      </c>
      <c r="E249" s="460" t="s">
        <v>510</v>
      </c>
      <c r="F249" s="461" t="s">
        <v>511</v>
      </c>
      <c r="G249" s="462" t="s">
        <v>134</v>
      </c>
      <c r="H249" s="463">
        <v>0.39999999999999991</v>
      </c>
      <c r="I249" s="464">
        <v>56673.119509107149</v>
      </c>
      <c r="J249" s="464">
        <v>0</v>
      </c>
      <c r="K249" s="464">
        <v>59875</v>
      </c>
      <c r="L249" s="464">
        <f t="shared" si="40"/>
        <v>0</v>
      </c>
      <c r="M249" s="464">
        <v>0</v>
      </c>
      <c r="N249" s="464">
        <v>0</v>
      </c>
      <c r="O249" s="465">
        <f t="shared" si="41"/>
        <v>116548.11950910714</v>
      </c>
    </row>
    <row r="250" spans="1:15" ht="45" x14ac:dyDescent="0.25">
      <c r="A250" s="625"/>
      <c r="B250" s="629"/>
      <c r="C250" s="601"/>
      <c r="D250" s="226">
        <v>26004</v>
      </c>
      <c r="E250" s="227" t="s">
        <v>512</v>
      </c>
      <c r="F250" s="228" t="s">
        <v>513</v>
      </c>
      <c r="G250" s="229" t="s">
        <v>134</v>
      </c>
      <c r="H250" s="230">
        <v>0</v>
      </c>
      <c r="I250" s="231">
        <v>0</v>
      </c>
      <c r="J250" s="231">
        <v>0</v>
      </c>
      <c r="K250" s="231">
        <v>50000</v>
      </c>
      <c r="L250" s="231">
        <f t="shared" si="40"/>
        <v>0</v>
      </c>
      <c r="M250" s="231">
        <v>0</v>
      </c>
      <c r="N250" s="231">
        <v>0</v>
      </c>
      <c r="O250" s="232">
        <f t="shared" si="41"/>
        <v>50000</v>
      </c>
    </row>
    <row r="251" spans="1:15" ht="30" x14ac:dyDescent="0.25">
      <c r="A251" s="625"/>
      <c r="B251" s="629"/>
      <c r="C251" s="601"/>
      <c r="D251" s="459">
        <v>31523</v>
      </c>
      <c r="E251" s="460" t="s">
        <v>514</v>
      </c>
      <c r="F251" s="461" t="s">
        <v>515</v>
      </c>
      <c r="G251" s="462" t="s">
        <v>134</v>
      </c>
      <c r="H251" s="463">
        <v>0</v>
      </c>
      <c r="I251" s="464">
        <v>0</v>
      </c>
      <c r="J251" s="464">
        <v>0</v>
      </c>
      <c r="K251" s="464">
        <v>30000</v>
      </c>
      <c r="L251" s="464">
        <f t="shared" si="40"/>
        <v>0</v>
      </c>
      <c r="M251" s="464">
        <v>0</v>
      </c>
      <c r="N251" s="464">
        <v>0</v>
      </c>
      <c r="O251" s="465">
        <f t="shared" si="41"/>
        <v>30000</v>
      </c>
    </row>
    <row r="252" spans="1:15" ht="75" x14ac:dyDescent="0.25">
      <c r="A252" s="625"/>
      <c r="B252" s="629"/>
      <c r="C252" s="601"/>
      <c r="D252" s="226">
        <v>152408</v>
      </c>
      <c r="E252" s="227" t="s">
        <v>516</v>
      </c>
      <c r="F252" s="228" t="s">
        <v>517</v>
      </c>
      <c r="G252" s="468" t="s">
        <v>134</v>
      </c>
      <c r="H252" s="230">
        <v>0.39999999999999991</v>
      </c>
      <c r="I252" s="231">
        <v>56673.119509107149</v>
      </c>
      <c r="J252" s="231">
        <v>30375</v>
      </c>
      <c r="K252" s="231">
        <v>205000</v>
      </c>
      <c r="L252" s="231">
        <f t="shared" si="40"/>
        <v>0</v>
      </c>
      <c r="M252" s="231">
        <v>0</v>
      </c>
      <c r="N252" s="231">
        <v>0</v>
      </c>
      <c r="O252" s="232">
        <f t="shared" si="41"/>
        <v>292048.11950910714</v>
      </c>
    </row>
    <row r="253" spans="1:15" x14ac:dyDescent="0.25">
      <c r="A253" s="625"/>
      <c r="B253" s="629"/>
      <c r="C253" s="442" t="str">
        <f>+C248&amp;" Total"</f>
        <v>5.2.2 Organizational Reviews Total</v>
      </c>
      <c r="D253" s="443"/>
      <c r="E253" s="444"/>
      <c r="F253" s="445"/>
      <c r="G253" s="446"/>
      <c r="H253" s="447">
        <f t="shared" ref="H253:N253" si="57">+SUM(H248:H252)</f>
        <v>1.1999999999999997</v>
      </c>
      <c r="I253" s="466">
        <f t="shared" si="57"/>
        <v>170019.35852732146</v>
      </c>
      <c r="J253" s="466">
        <f t="shared" si="57"/>
        <v>40350</v>
      </c>
      <c r="K253" s="466">
        <f t="shared" si="57"/>
        <v>416025</v>
      </c>
      <c r="L253" s="466">
        <f t="shared" si="40"/>
        <v>0</v>
      </c>
      <c r="M253" s="466">
        <f t="shared" si="57"/>
        <v>0</v>
      </c>
      <c r="N253" s="466">
        <f t="shared" si="57"/>
        <v>0</v>
      </c>
      <c r="O253" s="467">
        <f t="shared" si="41"/>
        <v>626394.35852732148</v>
      </c>
    </row>
    <row r="254" spans="1:15" ht="75" x14ac:dyDescent="0.25">
      <c r="A254" s="625"/>
      <c r="B254" s="629"/>
      <c r="C254" s="630" t="s">
        <v>95</v>
      </c>
      <c r="D254" s="185">
        <v>25912</v>
      </c>
      <c r="E254" s="200" t="s">
        <v>518</v>
      </c>
      <c r="F254" s="201" t="s">
        <v>519</v>
      </c>
      <c r="G254" s="202" t="s">
        <v>134</v>
      </c>
      <c r="H254" s="203">
        <v>0.97499999999999998</v>
      </c>
      <c r="I254" s="204">
        <v>149831.82682180076</v>
      </c>
      <c r="J254" s="204">
        <v>138750</v>
      </c>
      <c r="K254" s="204">
        <v>225000</v>
      </c>
      <c r="L254" s="204">
        <f t="shared" si="40"/>
        <v>22500</v>
      </c>
      <c r="M254" s="204">
        <v>22500</v>
      </c>
      <c r="N254" s="204">
        <v>0</v>
      </c>
      <c r="O254" s="205">
        <f t="shared" si="41"/>
        <v>536081.82682180079</v>
      </c>
    </row>
    <row r="255" spans="1:15" ht="75" x14ac:dyDescent="0.25">
      <c r="A255" s="625"/>
      <c r="B255" s="629"/>
      <c r="C255" s="630"/>
      <c r="D255" s="459">
        <v>25914</v>
      </c>
      <c r="E255" s="460" t="s">
        <v>520</v>
      </c>
      <c r="F255" s="461" t="s">
        <v>521</v>
      </c>
      <c r="G255" s="462" t="s">
        <v>134</v>
      </c>
      <c r="H255" s="463">
        <v>1.175</v>
      </c>
      <c r="I255" s="464">
        <v>170962.37692563003</v>
      </c>
      <c r="J255" s="464">
        <v>138750</v>
      </c>
      <c r="K255" s="464">
        <v>300000</v>
      </c>
      <c r="L255" s="464">
        <f t="shared" si="40"/>
        <v>22500</v>
      </c>
      <c r="M255" s="464">
        <v>22500</v>
      </c>
      <c r="N255" s="464">
        <v>0</v>
      </c>
      <c r="O255" s="465">
        <f t="shared" si="41"/>
        <v>632212.37692563003</v>
      </c>
    </row>
    <row r="256" spans="1:15" ht="45" x14ac:dyDescent="0.25">
      <c r="A256" s="625"/>
      <c r="B256" s="629"/>
      <c r="C256" s="630"/>
      <c r="D256" s="226">
        <v>25919</v>
      </c>
      <c r="E256" s="227" t="s">
        <v>522</v>
      </c>
      <c r="F256" s="228" t="s">
        <v>523</v>
      </c>
      <c r="G256" s="468" t="s">
        <v>134</v>
      </c>
      <c r="H256" s="230">
        <v>5.000000000000001E-2</v>
      </c>
      <c r="I256" s="231">
        <v>10133.670275414999</v>
      </c>
      <c r="J256" s="231">
        <v>0</v>
      </c>
      <c r="K256" s="231">
        <v>0</v>
      </c>
      <c r="L256" s="231">
        <f t="shared" si="40"/>
        <v>0</v>
      </c>
      <c r="M256" s="231">
        <v>0</v>
      </c>
      <c r="N256" s="231">
        <v>0</v>
      </c>
      <c r="O256" s="232">
        <f t="shared" si="41"/>
        <v>10133.670275414999</v>
      </c>
    </row>
    <row r="257" spans="1:15" ht="30" x14ac:dyDescent="0.25">
      <c r="A257" s="625"/>
      <c r="B257" s="629"/>
      <c r="C257" s="630"/>
      <c r="D257" s="459">
        <v>32008</v>
      </c>
      <c r="E257" s="460" t="s">
        <v>524</v>
      </c>
      <c r="F257" s="461" t="s">
        <v>525</v>
      </c>
      <c r="G257" s="462" t="s">
        <v>134</v>
      </c>
      <c r="H257" s="463">
        <v>0</v>
      </c>
      <c r="I257" s="464">
        <v>0</v>
      </c>
      <c r="J257" s="464">
        <v>94962.5</v>
      </c>
      <c r="K257" s="464">
        <v>100000</v>
      </c>
      <c r="L257" s="464">
        <f t="shared" si="40"/>
        <v>0</v>
      </c>
      <c r="M257" s="464">
        <v>0</v>
      </c>
      <c r="N257" s="464">
        <v>0</v>
      </c>
      <c r="O257" s="465">
        <f t="shared" si="41"/>
        <v>194962.5</v>
      </c>
    </row>
    <row r="258" spans="1:15" ht="75" x14ac:dyDescent="0.25">
      <c r="A258" s="625"/>
      <c r="B258" s="629"/>
      <c r="C258" s="630"/>
      <c r="D258" s="226">
        <v>123516</v>
      </c>
      <c r="E258" s="227" t="s">
        <v>526</v>
      </c>
      <c r="F258" s="228" t="s">
        <v>527</v>
      </c>
      <c r="G258" s="229" t="s">
        <v>134</v>
      </c>
      <c r="H258" s="230">
        <v>1.05</v>
      </c>
      <c r="I258" s="231">
        <v>152444.10031415999</v>
      </c>
      <c r="J258" s="231">
        <v>231250</v>
      </c>
      <c r="K258" s="231">
        <v>200000</v>
      </c>
      <c r="L258" s="231">
        <f t="shared" si="40"/>
        <v>37500</v>
      </c>
      <c r="M258" s="231">
        <v>37500</v>
      </c>
      <c r="N258" s="231">
        <v>0</v>
      </c>
      <c r="O258" s="232">
        <f t="shared" si="41"/>
        <v>621194.10031415999</v>
      </c>
    </row>
    <row r="259" spans="1:15" ht="45" x14ac:dyDescent="0.25">
      <c r="A259" s="625"/>
      <c r="B259" s="629"/>
      <c r="C259" s="630"/>
      <c r="D259" s="459">
        <v>123552</v>
      </c>
      <c r="E259" s="460" t="s">
        <v>528</v>
      </c>
      <c r="F259" s="461" t="s">
        <v>529</v>
      </c>
      <c r="G259" s="462" t="s">
        <v>134</v>
      </c>
      <c r="H259" s="463">
        <v>0.44999999999999996</v>
      </c>
      <c r="I259" s="464">
        <v>77110.948566914973</v>
      </c>
      <c r="J259" s="464">
        <v>0</v>
      </c>
      <c r="K259" s="464">
        <v>50000</v>
      </c>
      <c r="L259" s="464">
        <f t="shared" si="40"/>
        <v>0</v>
      </c>
      <c r="M259" s="464">
        <v>0</v>
      </c>
      <c r="N259" s="464">
        <v>0</v>
      </c>
      <c r="O259" s="465">
        <f t="shared" si="41"/>
        <v>127110.94856691497</v>
      </c>
    </row>
    <row r="260" spans="1:15" ht="60" x14ac:dyDescent="0.25">
      <c r="A260" s="625"/>
      <c r="B260" s="629"/>
      <c r="C260" s="630"/>
      <c r="D260" s="226">
        <v>152409</v>
      </c>
      <c r="E260" s="227" t="s">
        <v>530</v>
      </c>
      <c r="F260" s="228" t="s">
        <v>531</v>
      </c>
      <c r="G260" s="229" t="s">
        <v>134</v>
      </c>
      <c r="H260" s="230">
        <v>0</v>
      </c>
      <c r="I260" s="231">
        <v>0</v>
      </c>
      <c r="J260" s="231">
        <v>0</v>
      </c>
      <c r="K260" s="231">
        <v>25000</v>
      </c>
      <c r="L260" s="231">
        <f t="shared" si="40"/>
        <v>0</v>
      </c>
      <c r="M260" s="231">
        <v>0</v>
      </c>
      <c r="N260" s="231">
        <v>0</v>
      </c>
      <c r="O260" s="232">
        <f t="shared" si="41"/>
        <v>25000</v>
      </c>
    </row>
    <row r="261" spans="1:15" ht="45" x14ac:dyDescent="0.25">
      <c r="A261" s="625"/>
      <c r="B261" s="629"/>
      <c r="C261" s="630"/>
      <c r="D261" s="459">
        <v>175512</v>
      </c>
      <c r="E261" s="460" t="s">
        <v>532</v>
      </c>
      <c r="F261" s="461" t="s">
        <v>529</v>
      </c>
      <c r="G261" s="462" t="s">
        <v>134</v>
      </c>
      <c r="H261" s="463">
        <v>0</v>
      </c>
      <c r="I261" s="464">
        <v>0</v>
      </c>
      <c r="J261" s="464">
        <v>0</v>
      </c>
      <c r="K261" s="464">
        <v>25000</v>
      </c>
      <c r="L261" s="464">
        <f t="shared" si="40"/>
        <v>0</v>
      </c>
      <c r="M261" s="464">
        <v>0</v>
      </c>
      <c r="N261" s="464">
        <v>0</v>
      </c>
      <c r="O261" s="465">
        <f t="shared" si="41"/>
        <v>25000</v>
      </c>
    </row>
    <row r="262" spans="1:15" x14ac:dyDescent="0.25">
      <c r="A262" s="625"/>
      <c r="B262" s="629"/>
      <c r="C262" s="442"/>
      <c r="D262" s="226">
        <v>182007</v>
      </c>
      <c r="E262" s="227" t="s">
        <v>135</v>
      </c>
      <c r="F262" s="228" t="s">
        <v>533</v>
      </c>
      <c r="G262" s="229" t="s">
        <v>134</v>
      </c>
      <c r="H262" s="230">
        <v>0</v>
      </c>
      <c r="I262" s="231">
        <v>0</v>
      </c>
      <c r="J262" s="231">
        <v>-277500</v>
      </c>
      <c r="K262" s="231">
        <v>-500000</v>
      </c>
      <c r="L262" s="231">
        <f t="shared" si="40"/>
        <v>-22500</v>
      </c>
      <c r="M262" s="231">
        <v>-22500</v>
      </c>
      <c r="N262" s="231">
        <v>0</v>
      </c>
      <c r="O262" s="232">
        <f t="shared" si="41"/>
        <v>-800000</v>
      </c>
    </row>
    <row r="263" spans="1:15" x14ac:dyDescent="0.25">
      <c r="A263" s="625"/>
      <c r="B263" s="629"/>
      <c r="C263" s="442" t="str">
        <f>+C254&amp;" Total"</f>
        <v>5.2.3 Specific Reviews (Bylaws Article 4, Section 4.6) Total</v>
      </c>
      <c r="D263" s="443"/>
      <c r="E263" s="444"/>
      <c r="F263" s="445"/>
      <c r="G263" s="446"/>
      <c r="H263" s="447">
        <f>SUM(H254:H262)</f>
        <v>3.7</v>
      </c>
      <c r="I263" s="449">
        <f t="shared" ref="I263:O263" si="58">SUM(I254:I262)</f>
        <v>560482.92290392076</v>
      </c>
      <c r="J263" s="449">
        <f t="shared" si="58"/>
        <v>326212.5</v>
      </c>
      <c r="K263" s="449">
        <f t="shared" si="58"/>
        <v>425000</v>
      </c>
      <c r="L263" s="449">
        <f t="shared" si="58"/>
        <v>60000</v>
      </c>
      <c r="M263" s="449">
        <f t="shared" si="58"/>
        <v>60000</v>
      </c>
      <c r="N263" s="449">
        <f t="shared" si="58"/>
        <v>0</v>
      </c>
      <c r="O263" s="449">
        <f t="shared" si="58"/>
        <v>1371695.422903921</v>
      </c>
    </row>
    <row r="264" spans="1:15" ht="90" x14ac:dyDescent="0.25">
      <c r="A264" s="625"/>
      <c r="B264" s="629"/>
      <c r="C264" s="442"/>
      <c r="D264" s="185">
        <v>26006</v>
      </c>
      <c r="E264" s="200" t="s">
        <v>534</v>
      </c>
      <c r="F264" s="200" t="s">
        <v>535</v>
      </c>
      <c r="G264" s="236"/>
      <c r="H264" s="203">
        <v>0.6</v>
      </c>
      <c r="I264" s="204">
        <v>112516.81199999999</v>
      </c>
      <c r="J264" s="204">
        <v>38950</v>
      </c>
      <c r="K264" s="204">
        <v>135000</v>
      </c>
      <c r="L264" s="204">
        <f t="shared" ref="L264:L296" si="59">+M264+N264</f>
        <v>0</v>
      </c>
      <c r="M264" s="204">
        <v>0</v>
      </c>
      <c r="N264" s="204">
        <v>0</v>
      </c>
      <c r="O264" s="205">
        <f t="shared" ref="O264:O294" si="60">SUM(I264:L264)</f>
        <v>286466.81199999998</v>
      </c>
    </row>
    <row r="265" spans="1:15" ht="90" x14ac:dyDescent="0.25">
      <c r="A265" s="625"/>
      <c r="B265" s="629"/>
      <c r="C265" s="442"/>
      <c r="D265" s="459">
        <v>31651</v>
      </c>
      <c r="E265" s="460" t="s">
        <v>536</v>
      </c>
      <c r="F265" s="461" t="s">
        <v>537</v>
      </c>
      <c r="G265" s="462"/>
      <c r="H265" s="463">
        <v>0.54999999999999993</v>
      </c>
      <c r="I265" s="464">
        <v>77037.785668707147</v>
      </c>
      <c r="J265" s="464">
        <v>0</v>
      </c>
      <c r="K265" s="464">
        <v>0</v>
      </c>
      <c r="L265" s="464">
        <f t="shared" si="59"/>
        <v>0</v>
      </c>
      <c r="M265" s="464">
        <v>0</v>
      </c>
      <c r="N265" s="464">
        <v>0</v>
      </c>
      <c r="O265" s="465">
        <f t="shared" si="60"/>
        <v>77037.785668707147</v>
      </c>
    </row>
    <row r="266" spans="1:15" ht="45" x14ac:dyDescent="0.25">
      <c r="A266" s="625"/>
      <c r="B266" s="629"/>
      <c r="C266" s="601" t="s">
        <v>96</v>
      </c>
      <c r="D266" s="459">
        <v>168176</v>
      </c>
      <c r="E266" s="460" t="s">
        <v>538</v>
      </c>
      <c r="F266" s="461" t="s">
        <v>539</v>
      </c>
      <c r="G266" s="462" t="s">
        <v>136</v>
      </c>
      <c r="H266" s="463">
        <v>0.59999999999999987</v>
      </c>
      <c r="I266" s="464">
        <v>156677.91076944003</v>
      </c>
      <c r="J266" s="464">
        <v>22250</v>
      </c>
      <c r="K266" s="464">
        <v>80000</v>
      </c>
      <c r="L266" s="464">
        <f t="shared" si="59"/>
        <v>0</v>
      </c>
      <c r="M266" s="464">
        <v>0</v>
      </c>
      <c r="N266" s="464">
        <v>0</v>
      </c>
      <c r="O266" s="465">
        <f t="shared" si="60"/>
        <v>258927.91076944003</v>
      </c>
    </row>
    <row r="267" spans="1:15" ht="45" x14ac:dyDescent="0.25">
      <c r="A267" s="625"/>
      <c r="B267" s="629"/>
      <c r="C267" s="601"/>
      <c r="D267" s="185">
        <v>168177</v>
      </c>
      <c r="E267" s="200" t="s">
        <v>540</v>
      </c>
      <c r="F267" s="200" t="s">
        <v>541</v>
      </c>
      <c r="G267" s="236" t="s">
        <v>136</v>
      </c>
      <c r="H267" s="203">
        <v>3.0400000000000009</v>
      </c>
      <c r="I267" s="204">
        <v>1046257.0086891301</v>
      </c>
      <c r="J267" s="204">
        <v>0</v>
      </c>
      <c r="K267" s="204">
        <v>350000.04</v>
      </c>
      <c r="L267" s="204">
        <f t="shared" si="59"/>
        <v>0</v>
      </c>
      <c r="M267" s="204">
        <v>0</v>
      </c>
      <c r="N267" s="204">
        <v>0</v>
      </c>
      <c r="O267" s="205">
        <f t="shared" si="60"/>
        <v>1396257.04868913</v>
      </c>
    </row>
    <row r="268" spans="1:15" ht="45" x14ac:dyDescent="0.25">
      <c r="A268" s="625"/>
      <c r="B268" s="629"/>
      <c r="C268" s="601"/>
      <c r="D268" s="459">
        <v>168178</v>
      </c>
      <c r="E268" s="460" t="s">
        <v>542</v>
      </c>
      <c r="F268" s="461" t="s">
        <v>543</v>
      </c>
      <c r="G268" s="462" t="s">
        <v>136</v>
      </c>
      <c r="H268" s="463">
        <v>0.59999999999999987</v>
      </c>
      <c r="I268" s="464">
        <v>156677.91076944003</v>
      </c>
      <c r="J268" s="464">
        <v>0</v>
      </c>
      <c r="K268" s="464">
        <v>80000</v>
      </c>
      <c r="L268" s="464">
        <f t="shared" si="59"/>
        <v>0</v>
      </c>
      <c r="M268" s="464">
        <v>0</v>
      </c>
      <c r="N268" s="464">
        <v>0</v>
      </c>
      <c r="O268" s="465">
        <f t="shared" si="60"/>
        <v>236677.91076944003</v>
      </c>
    </row>
    <row r="269" spans="1:15" ht="30" x14ac:dyDescent="0.25">
      <c r="A269" s="625"/>
      <c r="B269" s="629"/>
      <c r="C269" s="442"/>
      <c r="D269" s="185">
        <v>176559</v>
      </c>
      <c r="E269" s="200" t="s">
        <v>544</v>
      </c>
      <c r="F269" s="200" t="s">
        <v>545</v>
      </c>
      <c r="G269" s="236"/>
      <c r="H269" s="203">
        <v>0.54999999999999993</v>
      </c>
      <c r="I269" s="204">
        <v>166176.12202584001</v>
      </c>
      <c r="J269" s="204">
        <v>0</v>
      </c>
      <c r="K269" s="204">
        <v>0</v>
      </c>
      <c r="L269" s="204">
        <f t="shared" si="59"/>
        <v>0</v>
      </c>
      <c r="M269" s="204">
        <v>0</v>
      </c>
      <c r="N269" s="204">
        <v>0</v>
      </c>
      <c r="O269" s="205">
        <f t="shared" si="60"/>
        <v>166176.12202584001</v>
      </c>
    </row>
    <row r="270" spans="1:15" x14ac:dyDescent="0.25">
      <c r="A270" s="625"/>
      <c r="B270" s="629"/>
      <c r="C270" s="442" t="str">
        <f>+C266&amp;" Total"</f>
        <v>5.2.4 Strategic Initiatives Total</v>
      </c>
      <c r="D270" s="443"/>
      <c r="E270" s="444"/>
      <c r="F270" s="445"/>
      <c r="G270" s="446"/>
      <c r="H270" s="447">
        <f>SUM(H264:H269)</f>
        <v>5.94</v>
      </c>
      <c r="I270" s="449">
        <f t="shared" ref="I270:N270" si="61">SUM(I264:I269)</f>
        <v>1715343.5499225573</v>
      </c>
      <c r="J270" s="449">
        <f t="shared" si="61"/>
        <v>61200</v>
      </c>
      <c r="K270" s="449">
        <f t="shared" si="61"/>
        <v>645000.04</v>
      </c>
      <c r="L270" s="449">
        <f t="shared" si="59"/>
        <v>0</v>
      </c>
      <c r="M270" s="449">
        <f t="shared" si="61"/>
        <v>0</v>
      </c>
      <c r="N270" s="449">
        <f t="shared" si="61"/>
        <v>0</v>
      </c>
      <c r="O270" s="450">
        <f t="shared" si="60"/>
        <v>2421543.5899225576</v>
      </c>
    </row>
    <row r="271" spans="1:15" ht="60" x14ac:dyDescent="0.25">
      <c r="A271" s="625"/>
      <c r="B271" s="629"/>
      <c r="C271" s="601" t="s">
        <v>97</v>
      </c>
      <c r="D271" s="185">
        <v>31459</v>
      </c>
      <c r="E271" s="227" t="s">
        <v>546</v>
      </c>
      <c r="F271" s="228" t="s">
        <v>547</v>
      </c>
      <c r="G271" s="229" t="s">
        <v>134</v>
      </c>
      <c r="H271" s="230">
        <v>0.7</v>
      </c>
      <c r="I271" s="231">
        <v>146687.40115200001</v>
      </c>
      <c r="J271" s="231">
        <v>0</v>
      </c>
      <c r="K271" s="231">
        <v>78000</v>
      </c>
      <c r="L271" s="231">
        <f t="shared" si="59"/>
        <v>0</v>
      </c>
      <c r="M271" s="231">
        <v>0</v>
      </c>
      <c r="N271" s="231">
        <v>0</v>
      </c>
      <c r="O271" s="232">
        <f t="shared" si="60"/>
        <v>224687.40115200001</v>
      </c>
    </row>
    <row r="272" spans="1:15" x14ac:dyDescent="0.25">
      <c r="A272" s="625"/>
      <c r="B272" s="629"/>
      <c r="C272" s="601"/>
      <c r="D272" s="459">
        <v>175401</v>
      </c>
      <c r="E272" s="460" t="s">
        <v>548</v>
      </c>
      <c r="F272" s="461" t="s">
        <v>549</v>
      </c>
      <c r="G272" s="462"/>
      <c r="H272" s="463">
        <v>1</v>
      </c>
      <c r="I272" s="464">
        <v>251649.87119999994</v>
      </c>
      <c r="J272" s="464">
        <v>24945</v>
      </c>
      <c r="K272" s="464">
        <v>210000</v>
      </c>
      <c r="L272" s="464">
        <f t="shared" si="59"/>
        <v>51440</v>
      </c>
      <c r="M272" s="464">
        <v>51440</v>
      </c>
      <c r="N272" s="464">
        <v>0</v>
      </c>
      <c r="O272" s="465">
        <f t="shared" si="60"/>
        <v>538034.87119999994</v>
      </c>
    </row>
    <row r="273" spans="1:15" ht="30" x14ac:dyDescent="0.25">
      <c r="A273" s="625"/>
      <c r="B273" s="629"/>
      <c r="C273" s="601"/>
      <c r="D273" s="226">
        <v>178455</v>
      </c>
      <c r="E273" s="227" t="s">
        <v>550</v>
      </c>
      <c r="F273" s="228" t="s">
        <v>551</v>
      </c>
      <c r="G273" s="229"/>
      <c r="H273" s="230">
        <v>1.1466999999999998</v>
      </c>
      <c r="I273" s="231">
        <v>386793.40917412739</v>
      </c>
      <c r="J273" s="231">
        <v>0</v>
      </c>
      <c r="K273" s="231">
        <v>0</v>
      </c>
      <c r="L273" s="231">
        <f t="shared" si="59"/>
        <v>0</v>
      </c>
      <c r="M273" s="231">
        <v>0</v>
      </c>
      <c r="N273" s="231">
        <v>0</v>
      </c>
      <c r="O273" s="232">
        <f t="shared" si="60"/>
        <v>386793.40917412739</v>
      </c>
    </row>
    <row r="274" spans="1:15" x14ac:dyDescent="0.25">
      <c r="A274" s="625"/>
      <c r="B274" s="629"/>
      <c r="C274" s="442" t="str">
        <f>+C271&amp;" Total"</f>
        <v>5.2.5 Accountability and Transparency Mechanisms Total</v>
      </c>
      <c r="D274" s="443"/>
      <c r="E274" s="444"/>
      <c r="F274" s="445"/>
      <c r="G274" s="446"/>
      <c r="H274" s="447">
        <f t="shared" ref="H274:N274" si="62">+SUM(H271:H273)</f>
        <v>2.8466999999999998</v>
      </c>
      <c r="I274" s="466">
        <f t="shared" si="62"/>
        <v>785130.68152612727</v>
      </c>
      <c r="J274" s="466">
        <f t="shared" si="62"/>
        <v>24945</v>
      </c>
      <c r="K274" s="466">
        <f t="shared" si="62"/>
        <v>288000</v>
      </c>
      <c r="L274" s="466">
        <f t="shared" si="59"/>
        <v>51440</v>
      </c>
      <c r="M274" s="466">
        <f t="shared" si="62"/>
        <v>51440</v>
      </c>
      <c r="N274" s="466">
        <f t="shared" si="62"/>
        <v>0</v>
      </c>
      <c r="O274" s="467">
        <f t="shared" si="60"/>
        <v>1149515.6815261273</v>
      </c>
    </row>
    <row r="275" spans="1:15" x14ac:dyDescent="0.25">
      <c r="A275" s="625"/>
      <c r="B275" s="469" t="str">
        <f>+B244&amp;" Total"</f>
        <v>5.2 Promote ethics, transparency and accountability across the ICANN community Total</v>
      </c>
      <c r="C275" s="470"/>
      <c r="D275" s="471"/>
      <c r="E275" s="472"/>
      <c r="F275" s="473"/>
      <c r="G275" s="474"/>
      <c r="H275" s="475">
        <f>+H274+H270+H263+H253+H247</f>
        <v>15.136699999999998</v>
      </c>
      <c r="I275" s="476">
        <f t="shared" ref="I275:N275" si="63">+I274+I270+I263+I253+I247</f>
        <v>3521091.5346464869</v>
      </c>
      <c r="J275" s="476">
        <f t="shared" si="63"/>
        <v>452707.5</v>
      </c>
      <c r="K275" s="476">
        <f t="shared" si="63"/>
        <v>2150225.04</v>
      </c>
      <c r="L275" s="476">
        <f t="shared" si="59"/>
        <v>111440</v>
      </c>
      <c r="M275" s="476">
        <f t="shared" si="63"/>
        <v>111440</v>
      </c>
      <c r="N275" s="476">
        <f t="shared" si="63"/>
        <v>0</v>
      </c>
      <c r="O275" s="477">
        <f t="shared" si="60"/>
        <v>6235464.0746464869</v>
      </c>
    </row>
    <row r="276" spans="1:15" ht="30" x14ac:dyDescent="0.25">
      <c r="A276" s="625"/>
      <c r="B276" s="616" t="s">
        <v>99</v>
      </c>
      <c r="C276" s="601" t="s">
        <v>100</v>
      </c>
      <c r="D276" s="185">
        <v>151762</v>
      </c>
      <c r="E276" s="200" t="s">
        <v>552</v>
      </c>
      <c r="F276" s="201" t="s">
        <v>553</v>
      </c>
      <c r="G276" s="202"/>
      <c r="H276" s="203">
        <v>0</v>
      </c>
      <c r="I276" s="204">
        <v>0</v>
      </c>
      <c r="J276" s="204">
        <v>0</v>
      </c>
      <c r="K276" s="204">
        <v>180000.03999999995</v>
      </c>
      <c r="L276" s="204">
        <f t="shared" si="59"/>
        <v>0</v>
      </c>
      <c r="M276" s="204">
        <v>0</v>
      </c>
      <c r="N276" s="204">
        <v>0</v>
      </c>
      <c r="O276" s="205">
        <f t="shared" si="60"/>
        <v>180000.03999999995</v>
      </c>
    </row>
    <row r="277" spans="1:15" ht="60" x14ac:dyDescent="0.25">
      <c r="A277" s="625"/>
      <c r="B277" s="616"/>
      <c r="C277" s="601"/>
      <c r="D277" s="459">
        <v>176553</v>
      </c>
      <c r="E277" s="460" t="s">
        <v>554</v>
      </c>
      <c r="F277" s="461" t="s">
        <v>555</v>
      </c>
      <c r="G277" s="462"/>
      <c r="H277" s="463">
        <v>1.25</v>
      </c>
      <c r="I277" s="464">
        <v>155524.59343184475</v>
      </c>
      <c r="J277" s="464">
        <v>21275</v>
      </c>
      <c r="K277" s="464">
        <v>159999.96000000005</v>
      </c>
      <c r="L277" s="464">
        <f t="shared" si="59"/>
        <v>0</v>
      </c>
      <c r="M277" s="464">
        <v>0</v>
      </c>
      <c r="N277" s="464">
        <v>0</v>
      </c>
      <c r="O277" s="465">
        <f t="shared" si="60"/>
        <v>336799.5534318448</v>
      </c>
    </row>
    <row r="278" spans="1:15" x14ac:dyDescent="0.25">
      <c r="A278" s="625"/>
      <c r="B278" s="616"/>
      <c r="C278" s="442" t="str">
        <f>+C276&amp;" Total"</f>
        <v>5.3.1 Supporting Public Interest Initiatives Total</v>
      </c>
      <c r="D278" s="443"/>
      <c r="E278" s="444"/>
      <c r="F278" s="445"/>
      <c r="G278" s="446"/>
      <c r="H278" s="447">
        <f t="shared" ref="H278:N278" si="64">SUM(H276:H277)</f>
        <v>1.25</v>
      </c>
      <c r="I278" s="449">
        <f t="shared" si="64"/>
        <v>155524.59343184475</v>
      </c>
      <c r="J278" s="449">
        <f t="shared" si="64"/>
        <v>21275</v>
      </c>
      <c r="K278" s="449">
        <f t="shared" si="64"/>
        <v>340000</v>
      </c>
      <c r="L278" s="449">
        <f t="shared" si="59"/>
        <v>0</v>
      </c>
      <c r="M278" s="449">
        <f t="shared" si="64"/>
        <v>0</v>
      </c>
      <c r="N278" s="449">
        <f t="shared" si="64"/>
        <v>0</v>
      </c>
      <c r="O278" s="450">
        <f t="shared" si="60"/>
        <v>516799.59343184473</v>
      </c>
    </row>
    <row r="279" spans="1:15" ht="30" x14ac:dyDescent="0.25">
      <c r="A279" s="625"/>
      <c r="B279" s="616"/>
      <c r="C279" s="601" t="s">
        <v>101</v>
      </c>
      <c r="D279" s="459">
        <v>151960</v>
      </c>
      <c r="E279" s="460" t="s">
        <v>556</v>
      </c>
      <c r="F279" s="461" t="s">
        <v>557</v>
      </c>
      <c r="G279" s="462"/>
      <c r="H279" s="463">
        <v>0</v>
      </c>
      <c r="I279" s="464">
        <v>0</v>
      </c>
      <c r="J279" s="464">
        <v>0</v>
      </c>
      <c r="K279" s="464">
        <v>49999.999999999993</v>
      </c>
      <c r="L279" s="464">
        <f t="shared" si="59"/>
        <v>0</v>
      </c>
      <c r="M279" s="464">
        <v>0</v>
      </c>
      <c r="N279" s="464">
        <v>0</v>
      </c>
      <c r="O279" s="465">
        <f t="shared" si="60"/>
        <v>49999.999999999993</v>
      </c>
    </row>
    <row r="280" spans="1:15" ht="45" x14ac:dyDescent="0.25">
      <c r="A280" s="625"/>
      <c r="B280" s="616"/>
      <c r="C280" s="601"/>
      <c r="D280" s="185">
        <v>151961</v>
      </c>
      <c r="E280" s="200" t="s">
        <v>558</v>
      </c>
      <c r="F280" s="201" t="s">
        <v>559</v>
      </c>
      <c r="G280" s="202"/>
      <c r="H280" s="203">
        <v>1</v>
      </c>
      <c r="I280" s="204">
        <v>114292.14749999996</v>
      </c>
      <c r="J280" s="204">
        <v>41500</v>
      </c>
      <c r="K280" s="204">
        <v>43768.039999999994</v>
      </c>
      <c r="L280" s="204">
        <f t="shared" si="59"/>
        <v>33492</v>
      </c>
      <c r="M280" s="204">
        <v>33492</v>
      </c>
      <c r="N280" s="204">
        <v>0</v>
      </c>
      <c r="O280" s="205">
        <f t="shared" si="60"/>
        <v>233052.18749999994</v>
      </c>
    </row>
    <row r="281" spans="1:15" ht="45" x14ac:dyDescent="0.25">
      <c r="A281" s="625"/>
      <c r="B281" s="616"/>
      <c r="C281" s="601"/>
      <c r="D281" s="459">
        <v>151962</v>
      </c>
      <c r="E281" s="460" t="s">
        <v>560</v>
      </c>
      <c r="F281" s="461" t="s">
        <v>561</v>
      </c>
      <c r="G281" s="462"/>
      <c r="H281" s="463">
        <v>1</v>
      </c>
      <c r="I281" s="464">
        <v>36682.012977838298</v>
      </c>
      <c r="J281" s="464">
        <v>52737</v>
      </c>
      <c r="K281" s="464">
        <v>13200</v>
      </c>
      <c r="L281" s="464">
        <f t="shared" si="59"/>
        <v>28692</v>
      </c>
      <c r="M281" s="464">
        <v>28692</v>
      </c>
      <c r="N281" s="464">
        <v>0</v>
      </c>
      <c r="O281" s="465">
        <f t="shared" si="60"/>
        <v>131311.01297783828</v>
      </c>
    </row>
    <row r="282" spans="1:15" ht="45" x14ac:dyDescent="0.25">
      <c r="A282" s="625"/>
      <c r="B282" s="616"/>
      <c r="C282" s="601"/>
      <c r="D282" s="185">
        <v>151964</v>
      </c>
      <c r="E282" s="200" t="s">
        <v>562</v>
      </c>
      <c r="F282" s="201" t="s">
        <v>563</v>
      </c>
      <c r="G282" s="202"/>
      <c r="H282" s="203">
        <v>0.25</v>
      </c>
      <c r="I282" s="204">
        <v>67194.406125000009</v>
      </c>
      <c r="J282" s="204">
        <v>0</v>
      </c>
      <c r="K282" s="204">
        <v>0</v>
      </c>
      <c r="L282" s="204">
        <f t="shared" si="59"/>
        <v>0</v>
      </c>
      <c r="M282" s="204">
        <v>0</v>
      </c>
      <c r="N282" s="204">
        <v>0</v>
      </c>
      <c r="O282" s="205">
        <f t="shared" si="60"/>
        <v>67194.406125000009</v>
      </c>
    </row>
    <row r="283" spans="1:15" ht="30" x14ac:dyDescent="0.25">
      <c r="A283" s="625"/>
      <c r="B283" s="616"/>
      <c r="C283" s="601"/>
      <c r="D283" s="459">
        <v>175416</v>
      </c>
      <c r="E283" s="460" t="s">
        <v>564</v>
      </c>
      <c r="F283" s="461" t="s">
        <v>565</v>
      </c>
      <c r="G283" s="462"/>
      <c r="H283" s="463">
        <v>1.5499999999999998</v>
      </c>
      <c r="I283" s="464">
        <v>190769.73911999998</v>
      </c>
      <c r="J283" s="464">
        <v>19125</v>
      </c>
      <c r="K283" s="464">
        <v>4000</v>
      </c>
      <c r="L283" s="464">
        <f t="shared" si="59"/>
        <v>59060</v>
      </c>
      <c r="M283" s="464">
        <v>59060</v>
      </c>
      <c r="N283" s="464">
        <v>0</v>
      </c>
      <c r="O283" s="465">
        <f t="shared" si="60"/>
        <v>272954.73911999998</v>
      </c>
    </row>
    <row r="284" spans="1:15" ht="45" x14ac:dyDescent="0.25">
      <c r="A284" s="625"/>
      <c r="B284" s="616"/>
      <c r="C284" s="601"/>
      <c r="D284" s="185">
        <v>175423</v>
      </c>
      <c r="E284" s="200" t="s">
        <v>566</v>
      </c>
      <c r="F284" s="201" t="s">
        <v>567</v>
      </c>
      <c r="G284" s="202"/>
      <c r="H284" s="203">
        <v>1.8083333333333333</v>
      </c>
      <c r="I284" s="204">
        <v>251230.73840005326</v>
      </c>
      <c r="J284" s="204">
        <v>1026.25</v>
      </c>
      <c r="K284" s="204">
        <v>14820</v>
      </c>
      <c r="L284" s="204">
        <f t="shared" si="59"/>
        <v>3560</v>
      </c>
      <c r="M284" s="204">
        <v>3560</v>
      </c>
      <c r="N284" s="204">
        <v>0</v>
      </c>
      <c r="O284" s="205">
        <f t="shared" si="60"/>
        <v>270636.98840005323</v>
      </c>
    </row>
    <row r="285" spans="1:15" ht="60" x14ac:dyDescent="0.25">
      <c r="A285" s="625"/>
      <c r="B285" s="616"/>
      <c r="C285" s="601"/>
      <c r="D285" s="459">
        <v>176554</v>
      </c>
      <c r="E285" s="460" t="s">
        <v>568</v>
      </c>
      <c r="F285" s="461" t="s">
        <v>569</v>
      </c>
      <c r="G285" s="462"/>
      <c r="H285" s="463">
        <v>1.9500000000000002</v>
      </c>
      <c r="I285" s="464">
        <v>255211.75796684477</v>
      </c>
      <c r="J285" s="464">
        <v>74650</v>
      </c>
      <c r="K285" s="464">
        <v>243000.04000000007</v>
      </c>
      <c r="L285" s="464">
        <f t="shared" si="59"/>
        <v>3600</v>
      </c>
      <c r="M285" s="464">
        <v>3600</v>
      </c>
      <c r="N285" s="464">
        <v>0</v>
      </c>
      <c r="O285" s="465">
        <f t="shared" si="60"/>
        <v>576461.79796684487</v>
      </c>
    </row>
    <row r="286" spans="1:15" x14ac:dyDescent="0.25">
      <c r="A286" s="625"/>
      <c r="B286" s="616"/>
      <c r="C286" s="442" t="str">
        <f>+C279&amp;" Total"</f>
        <v>5.3.2 Supporting Stakeholder Participation Total</v>
      </c>
      <c r="D286" s="443"/>
      <c r="E286" s="444"/>
      <c r="F286" s="445"/>
      <c r="G286" s="446"/>
      <c r="H286" s="447">
        <f>SUM(H279:H285)</f>
        <v>7.5583333333333336</v>
      </c>
      <c r="I286" s="449">
        <f t="shared" ref="I286:N286" si="65">SUM(I279:I285)</f>
        <v>915380.80208973633</v>
      </c>
      <c r="J286" s="449">
        <f t="shared" si="65"/>
        <v>189038.25</v>
      </c>
      <c r="K286" s="449">
        <f t="shared" si="65"/>
        <v>368788.08000000007</v>
      </c>
      <c r="L286" s="449">
        <f t="shared" si="59"/>
        <v>128404</v>
      </c>
      <c r="M286" s="449">
        <f t="shared" si="65"/>
        <v>128404</v>
      </c>
      <c r="N286" s="449">
        <f t="shared" si="65"/>
        <v>0</v>
      </c>
      <c r="O286" s="450">
        <f t="shared" si="60"/>
        <v>1601611.1320897364</v>
      </c>
    </row>
    <row r="287" spans="1:15" x14ac:dyDescent="0.25">
      <c r="A287" s="625"/>
      <c r="B287" s="617" t="str">
        <f>+B276&amp;" Total"</f>
        <v>5.3 Empower current and new stakeholders to fully participate in ICANN activities Total</v>
      </c>
      <c r="C287" s="618"/>
      <c r="D287" s="618"/>
      <c r="E287" s="618"/>
      <c r="F287" s="479"/>
      <c r="G287" s="480"/>
      <c r="H287" s="475">
        <f>H278+H286</f>
        <v>8.8083333333333336</v>
      </c>
      <c r="I287" s="476">
        <f t="shared" ref="I287:N287" si="66">I278+I286</f>
        <v>1070905.3955215812</v>
      </c>
      <c r="J287" s="476">
        <f t="shared" si="66"/>
        <v>210313.25</v>
      </c>
      <c r="K287" s="476">
        <f t="shared" si="66"/>
        <v>708788.08000000007</v>
      </c>
      <c r="L287" s="476">
        <f t="shared" si="59"/>
        <v>128404</v>
      </c>
      <c r="M287" s="476">
        <f t="shared" si="66"/>
        <v>128404</v>
      </c>
      <c r="N287" s="476">
        <f t="shared" si="66"/>
        <v>0</v>
      </c>
      <c r="O287" s="477">
        <f t="shared" si="60"/>
        <v>2118410.7255215812</v>
      </c>
    </row>
    <row r="288" spans="1:15" ht="15.75" thickBot="1" x14ac:dyDescent="0.3">
      <c r="A288" s="481" t="s">
        <v>137</v>
      </c>
      <c r="B288" s="482"/>
      <c r="C288" s="483"/>
      <c r="D288" s="484"/>
      <c r="E288" s="483"/>
      <c r="F288" s="485"/>
      <c r="G288" s="486"/>
      <c r="H288" s="487">
        <f t="shared" ref="H288:N288" si="67">H287+H275+H243</f>
        <v>45.953333333333333</v>
      </c>
      <c r="I288" s="488">
        <f t="shared" si="67"/>
        <v>9505560.2490190268</v>
      </c>
      <c r="J288" s="488">
        <f t="shared" si="67"/>
        <v>1319465.8399999999</v>
      </c>
      <c r="K288" s="488">
        <f t="shared" si="67"/>
        <v>4975012.3199999994</v>
      </c>
      <c r="L288" s="488">
        <f t="shared" si="59"/>
        <v>440027</v>
      </c>
      <c r="M288" s="488">
        <f t="shared" si="67"/>
        <v>440027</v>
      </c>
      <c r="N288" s="488">
        <f t="shared" si="67"/>
        <v>0</v>
      </c>
      <c r="O288" s="489">
        <f t="shared" si="60"/>
        <v>16240065.409019027</v>
      </c>
    </row>
    <row r="289" spans="1:15" x14ac:dyDescent="0.25">
      <c r="A289" s="619"/>
      <c r="B289" s="621"/>
      <c r="C289" s="490" t="s">
        <v>104</v>
      </c>
      <c r="D289" s="491"/>
      <c r="E289" s="227"/>
      <c r="F289" s="227"/>
      <c r="G289" s="237"/>
      <c r="H289" s="230">
        <v>0</v>
      </c>
      <c r="I289" s="231">
        <v>-1993779.91809735</v>
      </c>
      <c r="J289" s="231">
        <v>-461836.92266236449</v>
      </c>
      <c r="K289" s="231">
        <v>-752652.21342695039</v>
      </c>
      <c r="L289" s="231">
        <f t="shared" si="59"/>
        <v>-323520.12766691513</v>
      </c>
      <c r="M289" s="231">
        <v>-323520.12766691513</v>
      </c>
      <c r="N289" s="231">
        <v>0</v>
      </c>
      <c r="O289" s="232">
        <f t="shared" si="60"/>
        <v>-3531789.1818535803</v>
      </c>
    </row>
    <row r="290" spans="1:15" x14ac:dyDescent="0.25">
      <c r="A290" s="619"/>
      <c r="B290" s="621"/>
      <c r="C290" s="492" t="s">
        <v>105</v>
      </c>
      <c r="D290" s="491"/>
      <c r="E290" s="227"/>
      <c r="F290" s="227"/>
      <c r="G290" s="237"/>
      <c r="H290" s="230">
        <v>0</v>
      </c>
      <c r="I290" s="231">
        <v>0</v>
      </c>
      <c r="J290" s="231">
        <v>0</v>
      </c>
      <c r="K290" s="231">
        <v>-1500000</v>
      </c>
      <c r="L290" s="231">
        <f t="shared" si="59"/>
        <v>0</v>
      </c>
      <c r="M290" s="231">
        <v>0</v>
      </c>
      <c r="N290" s="231">
        <v>0</v>
      </c>
      <c r="O290" s="232">
        <f t="shared" si="60"/>
        <v>-1500000</v>
      </c>
    </row>
    <row r="291" spans="1:15" x14ac:dyDescent="0.25">
      <c r="A291" s="619"/>
      <c r="B291" s="621"/>
      <c r="C291" s="490" t="s">
        <v>106</v>
      </c>
      <c r="D291" s="491"/>
      <c r="E291" s="227"/>
      <c r="F291" s="227"/>
      <c r="G291" s="237"/>
      <c r="H291" s="230">
        <v>0</v>
      </c>
      <c r="I291" s="231">
        <v>0</v>
      </c>
      <c r="J291" s="231">
        <v>0</v>
      </c>
      <c r="K291" s="231">
        <v>4435606.7922458053</v>
      </c>
      <c r="L291" s="231">
        <f t="shared" si="59"/>
        <v>0</v>
      </c>
      <c r="M291" s="231">
        <v>0</v>
      </c>
      <c r="N291" s="231">
        <v>0</v>
      </c>
      <c r="O291" s="232">
        <f t="shared" si="60"/>
        <v>4435606.7922458053</v>
      </c>
    </row>
    <row r="292" spans="1:15" x14ac:dyDescent="0.25">
      <c r="A292" s="619"/>
      <c r="B292" s="621"/>
      <c r="C292" s="490" t="s">
        <v>107</v>
      </c>
      <c r="D292" s="491"/>
      <c r="E292" s="227"/>
      <c r="F292" s="227"/>
      <c r="G292" s="237"/>
      <c r="H292" s="230">
        <v>0</v>
      </c>
      <c r="I292" s="231">
        <v>0</v>
      </c>
      <c r="J292" s="231">
        <v>0</v>
      </c>
      <c r="K292" s="231">
        <v>800000</v>
      </c>
      <c r="L292" s="231">
        <v>0</v>
      </c>
      <c r="M292" s="231">
        <v>0</v>
      </c>
      <c r="N292" s="231">
        <v>0</v>
      </c>
      <c r="O292" s="232">
        <f t="shared" si="60"/>
        <v>800000</v>
      </c>
    </row>
    <row r="293" spans="1:15" x14ac:dyDescent="0.25">
      <c r="A293" s="619"/>
      <c r="B293" s="493"/>
      <c r="C293" s="492" t="s">
        <v>108</v>
      </c>
      <c r="D293" s="491"/>
      <c r="E293" s="227"/>
      <c r="F293" s="227"/>
      <c r="G293" s="237"/>
      <c r="H293" s="230">
        <v>-13</v>
      </c>
      <c r="I293" s="231">
        <v>-2199999.9999999995</v>
      </c>
      <c r="J293" s="231">
        <v>0</v>
      </c>
      <c r="K293" s="231">
        <v>0</v>
      </c>
      <c r="L293" s="231">
        <f t="shared" si="59"/>
        <v>0</v>
      </c>
      <c r="M293" s="231">
        <v>0</v>
      </c>
      <c r="N293" s="231">
        <v>0</v>
      </c>
      <c r="O293" s="232">
        <f t="shared" si="60"/>
        <v>-2199999.9999999995</v>
      </c>
    </row>
    <row r="294" spans="1:15" ht="15.75" thickBot="1" x14ac:dyDescent="0.3">
      <c r="A294" s="620"/>
      <c r="B294" s="622" t="s">
        <v>138</v>
      </c>
      <c r="C294" s="623"/>
      <c r="D294" s="623"/>
      <c r="E294" s="623"/>
      <c r="F294" s="623"/>
      <c r="G294" s="494"/>
      <c r="H294" s="495">
        <f>SUM(H289:H293)</f>
        <v>-13</v>
      </c>
      <c r="I294" s="496">
        <f>SUM(I289:I293)</f>
        <v>-4193779.9180973498</v>
      </c>
      <c r="J294" s="496">
        <f>SUM(J289:J293)</f>
        <v>-461836.92266236449</v>
      </c>
      <c r="K294" s="496">
        <f>SUM(K289:K293)</f>
        <v>2982954.5788188549</v>
      </c>
      <c r="L294" s="496">
        <f t="shared" si="59"/>
        <v>-323520.12766691513</v>
      </c>
      <c r="M294" s="496">
        <f>SUM(M289:M293)</f>
        <v>-323520.12766691513</v>
      </c>
      <c r="N294" s="496">
        <f>SUM(N289:N293)</f>
        <v>0</v>
      </c>
      <c r="O294" s="496">
        <f t="shared" si="60"/>
        <v>-1996182.3896077743</v>
      </c>
    </row>
    <row r="295" spans="1:15" ht="15.75" thickBot="1" x14ac:dyDescent="0.3">
      <c r="A295" s="497"/>
      <c r="B295" s="498"/>
      <c r="C295" s="8"/>
      <c r="D295" s="185"/>
      <c r="E295" s="200"/>
      <c r="F295" s="201"/>
      <c r="G295" s="201"/>
      <c r="H295" s="499"/>
      <c r="I295" s="500"/>
      <c r="J295" s="500"/>
      <c r="K295" s="500"/>
      <c r="L295" s="500">
        <f t="shared" si="59"/>
        <v>0</v>
      </c>
      <c r="M295" s="500"/>
      <c r="N295" s="500"/>
      <c r="O295" s="501"/>
    </row>
    <row r="296" spans="1:15" ht="15.75" thickBot="1" x14ac:dyDescent="0.3">
      <c r="A296" s="502"/>
      <c r="B296" s="503"/>
      <c r="C296" s="504"/>
      <c r="D296" s="505"/>
      <c r="E296" s="504"/>
      <c r="F296" s="506" t="s">
        <v>110</v>
      </c>
      <c r="G296" s="506"/>
      <c r="H296" s="507">
        <f>H294+H288+H232+H209+H153+H66</f>
        <v>423.50000000000006</v>
      </c>
      <c r="I296" s="508">
        <f>I294+I288+I232+I209+I153+I66</f>
        <v>78578957.29238072</v>
      </c>
      <c r="J296" s="508">
        <f>J294+J288+J232+J209+J153+J66</f>
        <v>16386275.510000002</v>
      </c>
      <c r="K296" s="508">
        <f>K294+K288+K232+K209+K153+K66</f>
        <v>32115278.155579135</v>
      </c>
      <c r="L296" s="508">
        <f t="shared" si="59"/>
        <v>18653262.815008603</v>
      </c>
      <c r="M296" s="508">
        <f>M294+M288+M232+M209+M153+M66</f>
        <v>17526762.815008603</v>
      </c>
      <c r="N296" s="508">
        <f>N294+N288+N232+N209+N153+N66</f>
        <v>1126500</v>
      </c>
      <c r="O296" s="509">
        <f>O294+O288+O232+O209+O153+O66</f>
        <v>145733773.77296847</v>
      </c>
    </row>
    <row r="297" spans="1:15" ht="15.75" thickBot="1" x14ac:dyDescent="0.3">
      <c r="A297" s="510"/>
      <c r="B297" s="511"/>
      <c r="C297" s="512"/>
      <c r="D297" s="513"/>
      <c r="E297" s="514"/>
      <c r="F297" s="515"/>
      <c r="G297" s="515"/>
      <c r="H297" s="516"/>
      <c r="I297" s="517"/>
      <c r="J297" s="517"/>
      <c r="K297" s="517"/>
      <c r="L297" s="517"/>
      <c r="M297" s="517"/>
      <c r="N297" s="517"/>
      <c r="O297" s="518"/>
    </row>
    <row r="298" spans="1:15" s="478" customFormat="1" x14ac:dyDescent="0.25">
      <c r="A298" s="7" t="s">
        <v>1</v>
      </c>
      <c r="B298" s="498"/>
      <c r="C298" s="8"/>
      <c r="D298" s="185"/>
      <c r="E298" s="200"/>
      <c r="F298" s="201"/>
      <c r="G298" s="201"/>
      <c r="H298" s="519"/>
      <c r="I298" s="520"/>
      <c r="J298" s="520"/>
      <c r="K298" s="520"/>
      <c r="L298" s="520"/>
      <c r="M298" s="520"/>
      <c r="N298" s="520"/>
      <c r="O298" s="520"/>
    </row>
    <row r="299" spans="1:15" s="478" customFormat="1" x14ac:dyDescent="0.25">
      <c r="A299" s="521"/>
      <c r="B299" s="498"/>
      <c r="C299" s="8"/>
      <c r="D299" s="185"/>
      <c r="E299" s="200"/>
      <c r="F299"/>
      <c r="G299"/>
      <c r="H299"/>
      <c r="I299"/>
      <c r="J299"/>
      <c r="K299"/>
      <c r="L299"/>
      <c r="M299"/>
      <c r="N299"/>
      <c r="O299"/>
    </row>
    <row r="300" spans="1:15" s="478" customFormat="1" x14ac:dyDescent="0.25">
      <c r="B300" s="7"/>
      <c r="C300" s="8"/>
      <c r="D300" s="185"/>
      <c r="E300" s="16"/>
      <c r="F300"/>
      <c r="G300"/>
      <c r="H300"/>
      <c r="I300"/>
      <c r="J300"/>
      <c r="K300"/>
      <c r="L300"/>
      <c r="M300"/>
      <c r="N300"/>
      <c r="O300"/>
    </row>
    <row r="301" spans="1:15" x14ac:dyDescent="0.25">
      <c r="B301" s="7"/>
      <c r="C301" s="8"/>
      <c r="D301" s="185"/>
      <c r="E301" s="16"/>
      <c r="F301"/>
      <c r="G301"/>
    </row>
    <row r="302" spans="1:15" x14ac:dyDescent="0.25">
      <c r="A302" s="7"/>
      <c r="B302" s="7"/>
      <c r="C302" s="8"/>
      <c r="D302" s="185"/>
      <c r="E302" s="16"/>
      <c r="F302"/>
      <c r="G302"/>
    </row>
    <row r="303" spans="1:15" x14ac:dyDescent="0.25">
      <c r="A303" s="7"/>
      <c r="B303" s="7"/>
      <c r="C303" s="8"/>
      <c r="D303" s="185"/>
      <c r="E303" s="16"/>
      <c r="F303"/>
      <c r="G303"/>
    </row>
    <row r="304" spans="1:15" x14ac:dyDescent="0.25">
      <c r="F304"/>
      <c r="G304"/>
    </row>
    <row r="305" spans="6:7" x14ac:dyDescent="0.25">
      <c r="F305"/>
      <c r="G305"/>
    </row>
    <row r="306" spans="6:7" x14ac:dyDescent="0.25">
      <c r="F306"/>
      <c r="G306"/>
    </row>
  </sheetData>
  <autoFilter ref="A5:O296"/>
  <mergeCells count="64">
    <mergeCell ref="B276:B286"/>
    <mergeCell ref="C276:C277"/>
    <mergeCell ref="C279:C285"/>
    <mergeCell ref="B287:E287"/>
    <mergeCell ref="A289:A294"/>
    <mergeCell ref="B289:B292"/>
    <mergeCell ref="B294:F294"/>
    <mergeCell ref="A233:A287"/>
    <mergeCell ref="B233:B242"/>
    <mergeCell ref="C233:C236"/>
    <mergeCell ref="C238:C241"/>
    <mergeCell ref="B244:B274"/>
    <mergeCell ref="C244:C246"/>
    <mergeCell ref="C248:C252"/>
    <mergeCell ref="C254:C261"/>
    <mergeCell ref="C266:C268"/>
    <mergeCell ref="B188:B207"/>
    <mergeCell ref="C271:C273"/>
    <mergeCell ref="C188:C192"/>
    <mergeCell ref="C194:C206"/>
    <mergeCell ref="A210:A231"/>
    <mergeCell ref="B210:B211"/>
    <mergeCell ref="C213:C214"/>
    <mergeCell ref="B214:B215"/>
    <mergeCell ref="B217:B218"/>
    <mergeCell ref="C220:C221"/>
    <mergeCell ref="B222:B230"/>
    <mergeCell ref="C223:C229"/>
    <mergeCell ref="A154:A208"/>
    <mergeCell ref="B154:B166"/>
    <mergeCell ref="C154:C156"/>
    <mergeCell ref="C160:C161"/>
    <mergeCell ref="C143:C150"/>
    <mergeCell ref="B168:B186"/>
    <mergeCell ref="C168:C173"/>
    <mergeCell ref="C175:C176"/>
    <mergeCell ref="C178:C185"/>
    <mergeCell ref="C163:C165"/>
    <mergeCell ref="A67:A152"/>
    <mergeCell ref="B67:B103"/>
    <mergeCell ref="C67:C69"/>
    <mergeCell ref="C71:C75"/>
    <mergeCell ref="C77:C86"/>
    <mergeCell ref="C88:C90"/>
    <mergeCell ref="C92:C102"/>
    <mergeCell ref="B105:B118"/>
    <mergeCell ref="C105:C109"/>
    <mergeCell ref="C112:C117"/>
    <mergeCell ref="B120:B151"/>
    <mergeCell ref="C120:C123"/>
    <mergeCell ref="C125:C129"/>
    <mergeCell ref="C131:C134"/>
    <mergeCell ref="C136:C137"/>
    <mergeCell ref="C139:C141"/>
    <mergeCell ref="A6:A65"/>
    <mergeCell ref="B6:B24"/>
    <mergeCell ref="C6:C10"/>
    <mergeCell ref="C12:C23"/>
    <mergeCell ref="B26:B45"/>
    <mergeCell ref="C26:C30"/>
    <mergeCell ref="C32:C44"/>
    <mergeCell ref="B47:B64"/>
    <mergeCell ref="C47:C58"/>
    <mergeCell ref="C61:C63"/>
  </mergeCells>
  <printOptions horizontalCentered="1"/>
  <pageMargins left="0.7" right="0.7" top="0.75" bottom="0.75" header="0.3" footer="0.3"/>
  <pageSetup paperSize="5" scale="29" fitToHeight="100" orientation="landscape" r:id="rId1"/>
  <rowBreaks count="9" manualBreakCount="9">
    <brk id="25" max="14" man="1"/>
    <brk id="66" max="14" man="1"/>
    <brk id="104" max="14" man="1"/>
    <brk id="119" max="14" man="1"/>
    <brk id="145" max="14" man="1"/>
    <brk id="153" max="14" man="1"/>
    <brk id="209" max="14" man="1"/>
    <brk id="232" max="14" man="1"/>
    <brk id="2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Publish - Port .xls</vt:lpstr>
      <vt:lpstr>Publish - Proj .xls</vt:lpstr>
      <vt:lpstr>'Publish - Port .xls'!Print_Area</vt:lpstr>
      <vt:lpstr>'Publish - Proj .xls'!Print_Area</vt:lpstr>
      <vt:lpstr>'Publish - Port .xls'!Print_Titles</vt:lpstr>
      <vt:lpstr>'Publish - Proj .xls'!Print_Titles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Wattson</dc:creator>
  <cp:lastModifiedBy>Kirsten Wattson</cp:lastModifiedBy>
  <dcterms:created xsi:type="dcterms:W3CDTF">2018-05-25T00:41:06Z</dcterms:created>
  <dcterms:modified xsi:type="dcterms:W3CDTF">2018-05-25T00:44:50Z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